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共済データ\共通データ\04 内部委員会\広報ＨＰ委員会\原稿\ホームページ\"/>
    </mc:Choice>
  </mc:AlternateContent>
  <bookViews>
    <workbookView xWindow="0" yWindow="0" windowWidth="28800" windowHeight="13755"/>
  </bookViews>
  <sheets>
    <sheet name="試算" sheetId="1" r:id="rId1"/>
    <sheet name="割引率" sheetId="4" r:id="rId2"/>
  </sheets>
  <externalReferences>
    <externalReference r:id="rId3"/>
  </externalReferences>
  <definedNames>
    <definedName name="_xlnm.Criteria">#REF!</definedName>
    <definedName name="_xlnm.Database">#REF!</definedName>
    <definedName name="_xlnm.Print_Area" localSheetId="0">試算!$A$1:$G$46</definedName>
    <definedName name="RITU">#REF!</definedName>
    <definedName name="WORK">[1]掛金通知!#REF!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4" l="1"/>
  <c r="G19" i="1"/>
  <c r="G18" i="1"/>
  <c r="D7" i="1"/>
  <c r="B15" i="1" l="1"/>
  <c r="C3" i="4"/>
  <c r="F39" i="1" l="1"/>
  <c r="B8" i="4" l="1"/>
  <c r="E3" i="4"/>
  <c r="F18" i="4" s="1"/>
  <c r="G7" i="4"/>
  <c r="G8" i="4"/>
  <c r="G9" i="4"/>
  <c r="G10" i="4"/>
  <c r="G11" i="4"/>
  <c r="G12" i="4"/>
  <c r="G13" i="4"/>
  <c r="G14" i="4"/>
  <c r="G15" i="4"/>
  <c r="G16" i="4"/>
  <c r="G17" i="4"/>
  <c r="G18" i="4"/>
  <c r="D10" i="1"/>
  <c r="F13" i="4" l="1"/>
  <c r="F7" i="4"/>
  <c r="F8" i="4"/>
  <c r="F10" i="4"/>
  <c r="F12" i="4"/>
  <c r="F14" i="4"/>
  <c r="F16" i="4"/>
  <c r="F17" i="4"/>
  <c r="F11" i="4"/>
  <c r="F15" i="4"/>
  <c r="F9" i="4"/>
  <c r="B17" i="4"/>
  <c r="B15" i="4"/>
  <c r="B13" i="4"/>
  <c r="B11" i="4"/>
  <c r="B9" i="4"/>
  <c r="B7" i="4"/>
  <c r="B18" i="4"/>
  <c r="B16" i="4"/>
  <c r="B14" i="4"/>
  <c r="B12" i="4"/>
  <c r="B10" i="4"/>
  <c r="E41" i="1"/>
  <c r="B41" i="1"/>
  <c r="B38" i="1"/>
  <c r="F33" i="1"/>
  <c r="E33" i="1"/>
  <c r="B33" i="1"/>
  <c r="C32" i="1"/>
  <c r="B32" i="1"/>
  <c r="B28" i="1"/>
  <c r="E24" i="1"/>
  <c r="C23" i="1"/>
  <c r="C39" i="1" s="1"/>
  <c r="B23" i="1"/>
  <c r="G14" i="1"/>
  <c r="B18" i="1"/>
  <c r="C30" i="1" l="1"/>
  <c r="C41" i="1" s="1"/>
  <c r="F29" i="1"/>
  <c r="F32" i="1" s="1"/>
  <c r="G15" i="1"/>
  <c r="F24" i="1" s="1"/>
  <c r="D39" i="1"/>
  <c r="G39" i="1" s="1"/>
  <c r="D28" i="1"/>
  <c r="G28" i="1" s="1"/>
  <c r="D29" i="1"/>
  <c r="D38" i="1"/>
  <c r="G38" i="1" s="1"/>
  <c r="D23" i="1"/>
  <c r="G23" i="1" s="1"/>
  <c r="D30" i="1"/>
  <c r="G30" i="1" s="1"/>
  <c r="B24" i="1"/>
  <c r="B31" i="1"/>
  <c r="B40" i="1"/>
  <c r="D15" i="1"/>
  <c r="C24" i="1" s="1"/>
  <c r="C33" i="1"/>
  <c r="F23" i="1"/>
  <c r="B19" i="1"/>
  <c r="G29" i="1" l="1"/>
  <c r="F41" i="1"/>
  <c r="D31" i="1"/>
  <c r="G31" i="1" s="1"/>
  <c r="D40" i="1"/>
  <c r="G40" i="1" s="1"/>
  <c r="D32" i="1"/>
  <c r="G32" i="1" s="1"/>
  <c r="D41" i="1"/>
  <c r="D33" i="1"/>
  <c r="G33" i="1" s="1"/>
  <c r="D24" i="1"/>
  <c r="G24" i="1" s="1"/>
  <c r="G41" i="1" l="1"/>
  <c r="G42" i="1" s="1"/>
  <c r="G34" i="1"/>
  <c r="G25" i="1"/>
  <c r="G43" i="1" l="1"/>
  <c r="G35" i="1"/>
</calcChain>
</file>

<file path=xl/sharedStrings.xml><?xml version="1.0" encoding="utf-8"?>
<sst xmlns="http://schemas.openxmlformats.org/spreadsheetml/2006/main" count="62" uniqueCount="46">
  <si>
    <t>任 意 継 続 掛 金 試 算 書</t>
    <rPh sb="0" eb="1">
      <t>ニン</t>
    </rPh>
    <rPh sb="2" eb="3">
      <t>イ</t>
    </rPh>
    <rPh sb="4" eb="5">
      <t>ツギ</t>
    </rPh>
    <rPh sb="6" eb="7">
      <t>ゾク</t>
    </rPh>
    <rPh sb="8" eb="9">
      <t>カカリ</t>
    </rPh>
    <rPh sb="10" eb="11">
      <t>キン</t>
    </rPh>
    <rPh sb="12" eb="13">
      <t>タメシ</t>
    </rPh>
    <rPh sb="14" eb="15">
      <t>ザン</t>
    </rPh>
    <rPh sb="16" eb="17">
      <t>ショ</t>
    </rPh>
    <phoneticPr fontId="4"/>
  </si>
  <si>
    <t>＜試算書使用方法＞</t>
    <rPh sb="1" eb="3">
      <t>シサン</t>
    </rPh>
    <rPh sb="3" eb="4">
      <t>ショ</t>
    </rPh>
    <rPh sb="4" eb="6">
      <t>シヨウ</t>
    </rPh>
    <rPh sb="6" eb="8">
      <t>ホウホウ</t>
    </rPh>
    <phoneticPr fontId="4"/>
  </si>
  <si>
    <t>　　　　　内に、ご自身の生年月日と退職時標準報酬月額を入力してください。</t>
    <rPh sb="5" eb="6">
      <t>ナイ</t>
    </rPh>
    <rPh sb="9" eb="11">
      <t>ジシン</t>
    </rPh>
    <rPh sb="12" eb="14">
      <t>セイネン</t>
    </rPh>
    <rPh sb="14" eb="16">
      <t>ガッピ</t>
    </rPh>
    <rPh sb="17" eb="19">
      <t>タイショク</t>
    </rPh>
    <rPh sb="19" eb="20">
      <t>ジ</t>
    </rPh>
    <rPh sb="20" eb="22">
      <t>ヒョウジュン</t>
    </rPh>
    <rPh sb="22" eb="24">
      <t>ホウシュウ</t>
    </rPh>
    <rPh sb="24" eb="26">
      <t>ゲツガク</t>
    </rPh>
    <rPh sb="27" eb="29">
      <t>ニュウリョク</t>
    </rPh>
    <phoneticPr fontId="4"/>
  </si>
  <si>
    <t>＜注意事項＞</t>
    <rPh sb="1" eb="3">
      <t>チュウイ</t>
    </rPh>
    <rPh sb="3" eb="5">
      <t>ジコウ</t>
    </rPh>
    <phoneticPr fontId="4"/>
  </si>
  <si>
    <t>年  齢</t>
    <rPh sb="0" eb="1">
      <t>トシ</t>
    </rPh>
    <rPh sb="3" eb="4">
      <t>ヨワイ</t>
    </rPh>
    <phoneticPr fontId="4"/>
  </si>
  <si>
    <t>任意継続組合員
資格取得日</t>
    <rPh sb="0" eb="2">
      <t>ニンイ</t>
    </rPh>
    <rPh sb="2" eb="4">
      <t>ケイゾク</t>
    </rPh>
    <rPh sb="4" eb="6">
      <t>クミアイ</t>
    </rPh>
    <rPh sb="6" eb="7">
      <t>イン</t>
    </rPh>
    <rPh sb="8" eb="10">
      <t>シカク</t>
    </rPh>
    <rPh sb="10" eb="12">
      <t>シュトク</t>
    </rPh>
    <rPh sb="12" eb="13">
      <t>ビ</t>
    </rPh>
    <phoneticPr fontId="4"/>
  </si>
  <si>
    <t>退職時の
標準報酬月額</t>
    <rPh sb="0" eb="2">
      <t>タイショク</t>
    </rPh>
    <rPh sb="2" eb="3">
      <t>ジ</t>
    </rPh>
    <rPh sb="5" eb="7">
      <t>ヒョウジュン</t>
    </rPh>
    <rPh sb="7" eb="9">
      <t>ホウシュウ</t>
    </rPh>
    <rPh sb="9" eb="11">
      <t>ゲツガク</t>
    </rPh>
    <phoneticPr fontId="4"/>
  </si>
  <si>
    <t>平均標準報酬月額</t>
    <rPh sb="0" eb="2">
      <t>ヘイキン</t>
    </rPh>
    <rPh sb="2" eb="4">
      <t>ヒョウジュン</t>
    </rPh>
    <rPh sb="4" eb="6">
      <t>ホウシュウ</t>
    </rPh>
    <rPh sb="6" eb="8">
      <t>ゲツガク</t>
    </rPh>
    <phoneticPr fontId="4"/>
  </si>
  <si>
    <t>(ア）、又は（イ）のどちらか低い額　→</t>
    <rPh sb="4" eb="5">
      <t>マタ</t>
    </rPh>
    <rPh sb="14" eb="15">
      <t>ヒク</t>
    </rPh>
    <rPh sb="16" eb="17">
      <t>ガク</t>
    </rPh>
    <phoneticPr fontId="4"/>
  </si>
  <si>
    <t>短期掛金</t>
  </si>
  <si>
    <r>
      <t xml:space="preserve">分から </t>
    </r>
    <r>
      <rPr>
        <sz val="10"/>
        <color indexed="12"/>
        <rFont val="ＭＳ 明朝"/>
        <family val="1"/>
        <charset val="128"/>
      </rPr>
      <t/>
    </r>
    <phoneticPr fontId="5"/>
  </si>
  <si>
    <t>分 まで</t>
  </si>
  <si>
    <t>＊介護掛金</t>
    <phoneticPr fontId="4"/>
  </si>
  <si>
    <r>
      <t xml:space="preserve">分から </t>
    </r>
    <r>
      <rPr>
        <sz val="10"/>
        <color indexed="12"/>
        <rFont val="ＭＳ 明朝"/>
        <family val="1"/>
        <charset val="128"/>
      </rPr>
      <t/>
    </r>
    <phoneticPr fontId="5"/>
  </si>
  <si>
    <t>*介護掛金は４０歳以上６５歳未満の場合のみ発生します。</t>
    <rPh sb="1" eb="3">
      <t>カイゴ</t>
    </rPh>
    <rPh sb="3" eb="5">
      <t>カケキン</t>
    </rPh>
    <rPh sb="17" eb="19">
      <t>バアイ</t>
    </rPh>
    <rPh sb="21" eb="23">
      <t>ハッセイ</t>
    </rPh>
    <phoneticPr fontId="4"/>
  </si>
  <si>
    <t>×　短期掛金率</t>
    <rPh sb="2" eb="4">
      <t>タンキ</t>
    </rPh>
    <rPh sb="4" eb="6">
      <t>カケキン</t>
    </rPh>
    <rPh sb="6" eb="7">
      <t>リツ</t>
    </rPh>
    <phoneticPr fontId="5"/>
  </si>
  <si>
    <t>×　介護掛金率</t>
    <rPh sb="2" eb="4">
      <t>カイゴ</t>
    </rPh>
    <rPh sb="4" eb="6">
      <t>カケキン</t>
    </rPh>
    <rPh sb="6" eb="7">
      <t>リツ</t>
    </rPh>
    <phoneticPr fontId="5"/>
  </si>
  <si>
    <t>【月納の場合】</t>
    <phoneticPr fontId="4"/>
  </si>
  <si>
    <t>短期掛金</t>
    <rPh sb="0" eb="2">
      <t>タンキ</t>
    </rPh>
    <rPh sb="2" eb="4">
      <t>カケキン</t>
    </rPh>
    <phoneticPr fontId="4"/>
  </si>
  <si>
    <t>×</t>
  </si>
  <si>
    <t>＊介護掛金</t>
    <phoneticPr fontId="4"/>
  </si>
  <si>
    <t>年間合計</t>
    <rPh sb="0" eb="2">
      <t>ネンカン</t>
    </rPh>
    <phoneticPr fontId="4"/>
  </si>
  <si>
    <t>【半年前納の場合】 ※割引金額は、月納との差額です。</t>
    <rPh sb="1" eb="3">
      <t>ハントシ</t>
    </rPh>
    <rPh sb="3" eb="5">
      <t>ゼンノウ</t>
    </rPh>
    <rPh sb="6" eb="8">
      <t>バアイ</t>
    </rPh>
    <rPh sb="11" eb="13">
      <t>ワリビキ</t>
    </rPh>
    <rPh sb="13" eb="15">
      <t>キンガク</t>
    </rPh>
    <rPh sb="17" eb="18">
      <t>ゲツ</t>
    </rPh>
    <rPh sb="18" eb="19">
      <t>オサム</t>
    </rPh>
    <rPh sb="21" eb="23">
      <t>サガク</t>
    </rPh>
    <phoneticPr fontId="4"/>
  </si>
  <si>
    <t>割引金額</t>
    <rPh sb="0" eb="2">
      <t>ワリビキ</t>
    </rPh>
    <rPh sb="2" eb="4">
      <t>キンガク</t>
    </rPh>
    <phoneticPr fontId="4"/>
  </si>
  <si>
    <t>【１年前納の場合】　※割引金額は、月納との差額です。</t>
    <rPh sb="2" eb="3">
      <t>ネン</t>
    </rPh>
    <rPh sb="3" eb="5">
      <t>ゼンノウ</t>
    </rPh>
    <rPh sb="6" eb="8">
      <t>バアイ</t>
    </rPh>
    <rPh sb="11" eb="13">
      <t>ワリビキ</t>
    </rPh>
    <rPh sb="13" eb="15">
      <t>キンガク</t>
    </rPh>
    <rPh sb="17" eb="18">
      <t>ゲツ</t>
    </rPh>
    <rPh sb="18" eb="19">
      <t>オサム</t>
    </rPh>
    <rPh sb="21" eb="23">
      <t>サガク</t>
    </rPh>
    <phoneticPr fontId="4"/>
  </si>
  <si>
    <t>●任意継続掛金の払込方法は、月納は口座引落し又は納付書、半年前納及び１年前納は納付書のみの対応となります。</t>
    <rPh sb="1" eb="3">
      <t>ニンイ</t>
    </rPh>
    <rPh sb="3" eb="5">
      <t>ケイゾク</t>
    </rPh>
    <rPh sb="5" eb="7">
      <t>カケキン</t>
    </rPh>
    <rPh sb="8" eb="10">
      <t>ハライコミ</t>
    </rPh>
    <rPh sb="10" eb="12">
      <t>ホウホウ</t>
    </rPh>
    <rPh sb="14" eb="15">
      <t>ゲツ</t>
    </rPh>
    <rPh sb="15" eb="16">
      <t>オサム</t>
    </rPh>
    <rPh sb="17" eb="19">
      <t>コウザ</t>
    </rPh>
    <rPh sb="19" eb="21">
      <t>ヒキオ</t>
    </rPh>
    <rPh sb="22" eb="23">
      <t>マタ</t>
    </rPh>
    <rPh sb="24" eb="27">
      <t>ノウフショ</t>
    </rPh>
    <rPh sb="28" eb="30">
      <t>ハントシ</t>
    </rPh>
    <rPh sb="30" eb="32">
      <t>ゼンノウ</t>
    </rPh>
    <rPh sb="32" eb="33">
      <t>オヨ</t>
    </rPh>
    <rPh sb="35" eb="36">
      <t>ネン</t>
    </rPh>
    <rPh sb="36" eb="38">
      <t>ゼンノウ</t>
    </rPh>
    <rPh sb="39" eb="42">
      <t>ノウフショ</t>
    </rPh>
    <rPh sb="45" eb="47">
      <t>タイオウ</t>
    </rPh>
    <phoneticPr fontId="4"/>
  </si>
  <si>
    <t>前納月数</t>
  </si>
  <si>
    <t>前納金額</t>
  </si>
  <si>
    <t>割引率</t>
  </si>
  <si>
    <t>前納金額</t>
    <phoneticPr fontId="3"/>
  </si>
  <si>
    <t>介護任意継続掛金</t>
    <phoneticPr fontId="22"/>
  </si>
  <si>
    <t>任意継続掛金</t>
    <phoneticPr fontId="22"/>
  </si>
  <si>
    <t>99.00/1000</t>
    <phoneticPr fontId="5"/>
  </si>
  <si>
    <t>円*99.00/1000＝</t>
    <phoneticPr fontId="22"/>
  </si>
  <si>
    <t>●短期掛金率及び介護掛金率は令和6年度の率（見込み）です。</t>
    <rPh sb="1" eb="3">
      <t>タンキ</t>
    </rPh>
    <rPh sb="3" eb="5">
      <t>カケキン</t>
    </rPh>
    <rPh sb="5" eb="6">
      <t>リツ</t>
    </rPh>
    <rPh sb="6" eb="7">
      <t>オヨ</t>
    </rPh>
    <rPh sb="8" eb="10">
      <t>カイゴ</t>
    </rPh>
    <rPh sb="10" eb="12">
      <t>カケキン</t>
    </rPh>
    <rPh sb="12" eb="13">
      <t>リツ</t>
    </rPh>
    <rPh sb="14" eb="16">
      <t>レイワ</t>
    </rPh>
    <rPh sb="17" eb="19">
      <t>ネンド</t>
    </rPh>
    <rPh sb="20" eb="21">
      <t>リツ</t>
    </rPh>
    <rPh sb="22" eb="24">
      <t>ミコ</t>
    </rPh>
    <phoneticPr fontId="4"/>
  </si>
  <si>
    <t>●平均標準報酬月額は令和6年度の額です。</t>
    <rPh sb="1" eb="3">
      <t>ヘイキン</t>
    </rPh>
    <rPh sb="3" eb="5">
      <t>ヒョウジュン</t>
    </rPh>
    <rPh sb="5" eb="7">
      <t>ホウシュウ</t>
    </rPh>
    <rPh sb="7" eb="9">
      <t>ゲツガク</t>
    </rPh>
    <rPh sb="10" eb="12">
      <t>レイワ</t>
    </rPh>
    <rPh sb="13" eb="15">
      <t>ネンド</t>
    </rPh>
    <rPh sb="16" eb="17">
      <t>ガク</t>
    </rPh>
    <phoneticPr fontId="4"/>
  </si>
  <si>
    <t>３．令和6年度任意継続掛金額（年額）</t>
    <rPh sb="2" eb="4">
      <t>レイワ</t>
    </rPh>
    <rPh sb="5" eb="6">
      <t>ネン</t>
    </rPh>
    <rPh sb="6" eb="7">
      <t>ド</t>
    </rPh>
    <rPh sb="7" eb="9">
      <t>ニンイ</t>
    </rPh>
    <rPh sb="15" eb="17">
      <t>ネンガク</t>
    </rPh>
    <phoneticPr fontId="4"/>
  </si>
  <si>
    <t>２．令和6年度任意継続掛金月額</t>
    <rPh sb="2" eb="4">
      <t>レイワ</t>
    </rPh>
    <rPh sb="5" eb="7">
      <t>ネンド</t>
    </rPh>
    <phoneticPr fontId="4"/>
  </si>
  <si>
    <t>１．令和6年度掛金払込対象期間</t>
    <rPh sb="2" eb="4">
      <t>レイワ</t>
    </rPh>
    <rPh sb="5" eb="7">
      <t>ネンド</t>
    </rPh>
    <rPh sb="7" eb="9">
      <t>カケキン</t>
    </rPh>
    <rPh sb="9" eb="11">
      <t>ハライコミ</t>
    </rPh>
    <rPh sb="11" eb="13">
      <t>タイショウ</t>
    </rPh>
    <phoneticPr fontId="4"/>
  </si>
  <si>
    <t>（令和6年4月資格取得者用）</t>
    <rPh sb="1" eb="3">
      <t>レイワ</t>
    </rPh>
    <phoneticPr fontId="4"/>
  </si>
  <si>
    <t>16.54/1000</t>
    <phoneticPr fontId="5"/>
  </si>
  <si>
    <t>*16.54/1000＝</t>
    <phoneticPr fontId="22"/>
  </si>
  <si>
    <t>令和6年度</t>
    <rPh sb="0" eb="2">
      <t>レイワ</t>
    </rPh>
    <rPh sb="3" eb="5">
      <t>ネンド</t>
    </rPh>
    <phoneticPr fontId="5"/>
  </si>
  <si>
    <t>・この試算書は、令和6年4月に任意継続組合員の資格を取得される方を対象としたものです。それ以外の月に資格
　取得する場合は、掛金額が異なります。
・組合員期間が退職日の前日まで引き続き1年以上あった者が、退職日から20日以内に任意継続組合員の申込手続き
　をした場合のみ資格を取得することができます。
  ついては、初回任意継続掛金の納付期限も退職日から20日以内のため、資格取得を希望される場合は早めに手続
　きをお願いします。</t>
    <rPh sb="3" eb="5">
      <t>シサン</t>
    </rPh>
    <rPh sb="5" eb="6">
      <t>ショ</t>
    </rPh>
    <rPh sb="8" eb="10">
      <t>レイワ</t>
    </rPh>
    <rPh sb="11" eb="12">
      <t>ネン</t>
    </rPh>
    <rPh sb="13" eb="14">
      <t>ガツ</t>
    </rPh>
    <rPh sb="15" eb="17">
      <t>ニンイ</t>
    </rPh>
    <rPh sb="17" eb="19">
      <t>ケイゾク</t>
    </rPh>
    <rPh sb="19" eb="22">
      <t>クミアイイン</t>
    </rPh>
    <rPh sb="23" eb="25">
      <t>シカク</t>
    </rPh>
    <rPh sb="26" eb="28">
      <t>シュトク</t>
    </rPh>
    <rPh sb="31" eb="32">
      <t>カタ</t>
    </rPh>
    <rPh sb="33" eb="35">
      <t>タイショウ</t>
    </rPh>
    <rPh sb="45" eb="47">
      <t>イガイ</t>
    </rPh>
    <rPh sb="48" eb="49">
      <t>ツキ</t>
    </rPh>
    <rPh sb="50" eb="52">
      <t>シカク</t>
    </rPh>
    <rPh sb="54" eb="56">
      <t>シュトク</t>
    </rPh>
    <rPh sb="58" eb="60">
      <t>バアイ</t>
    </rPh>
    <rPh sb="62" eb="63">
      <t>カケ</t>
    </rPh>
    <rPh sb="63" eb="65">
      <t>キンガク</t>
    </rPh>
    <rPh sb="66" eb="67">
      <t>コト</t>
    </rPh>
    <rPh sb="74" eb="76">
      <t>クミアイ</t>
    </rPh>
    <rPh sb="76" eb="77">
      <t>イン</t>
    </rPh>
    <rPh sb="77" eb="79">
      <t>キカン</t>
    </rPh>
    <rPh sb="80" eb="82">
      <t>タイショク</t>
    </rPh>
    <rPh sb="82" eb="83">
      <t>ビ</t>
    </rPh>
    <rPh sb="84" eb="86">
      <t>ゼンジツ</t>
    </rPh>
    <rPh sb="88" eb="89">
      <t>ヒ</t>
    </rPh>
    <rPh sb="90" eb="91">
      <t>ツヅ</t>
    </rPh>
    <rPh sb="93" eb="94">
      <t>ネン</t>
    </rPh>
    <rPh sb="94" eb="96">
      <t>イジョウ</t>
    </rPh>
    <rPh sb="99" eb="100">
      <t>モノ</t>
    </rPh>
    <rPh sb="102" eb="104">
      <t>タイショク</t>
    </rPh>
    <rPh sb="104" eb="105">
      <t>ビ</t>
    </rPh>
    <rPh sb="109" eb="110">
      <t>ニチ</t>
    </rPh>
    <rPh sb="110" eb="112">
      <t>イナイ</t>
    </rPh>
    <rPh sb="113" eb="115">
      <t>ニンイ</t>
    </rPh>
    <rPh sb="115" eb="117">
      <t>ケイゾク</t>
    </rPh>
    <rPh sb="117" eb="119">
      <t>クミアイ</t>
    </rPh>
    <rPh sb="119" eb="120">
      <t>イン</t>
    </rPh>
    <rPh sb="121" eb="123">
      <t>モウシコミ</t>
    </rPh>
    <rPh sb="123" eb="125">
      <t>テツヅ</t>
    </rPh>
    <rPh sb="131" eb="133">
      <t>バアイ</t>
    </rPh>
    <rPh sb="135" eb="137">
      <t>シカク</t>
    </rPh>
    <rPh sb="138" eb="140">
      <t>シュトク</t>
    </rPh>
    <rPh sb="158" eb="160">
      <t>ショカイ</t>
    </rPh>
    <rPh sb="160" eb="162">
      <t>ニンイ</t>
    </rPh>
    <rPh sb="162" eb="164">
      <t>ケイゾク</t>
    </rPh>
    <rPh sb="164" eb="166">
      <t>カケキン</t>
    </rPh>
    <rPh sb="167" eb="169">
      <t>ノウフ</t>
    </rPh>
    <rPh sb="169" eb="171">
      <t>キゲン</t>
    </rPh>
    <rPh sb="172" eb="175">
      <t>タイショクビ</t>
    </rPh>
    <rPh sb="179" eb="180">
      <t>ニチ</t>
    </rPh>
    <rPh sb="180" eb="182">
      <t>イナイ</t>
    </rPh>
    <rPh sb="186" eb="188">
      <t>シカク</t>
    </rPh>
    <rPh sb="188" eb="190">
      <t>シュトク</t>
    </rPh>
    <rPh sb="191" eb="193">
      <t>キボウ</t>
    </rPh>
    <rPh sb="196" eb="198">
      <t>バアイ</t>
    </rPh>
    <rPh sb="199" eb="200">
      <t>ハヤ</t>
    </rPh>
    <rPh sb="202" eb="204">
      <t>テツヅ</t>
    </rPh>
    <rPh sb="209" eb="210">
      <t>ネガ</t>
    </rPh>
    <phoneticPr fontId="4"/>
  </si>
  <si>
    <t>（円未満切り捨て）</t>
    <rPh sb="4" eb="5">
      <t>キ</t>
    </rPh>
    <rPh sb="6" eb="7">
      <t>ス</t>
    </rPh>
    <phoneticPr fontId="3"/>
  </si>
  <si>
    <t>（円未満切り捨て）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</si>
</sst>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76" formatCode="[$-411]ggge&quot;年&quot;m&quot;月&quot;d&quot;日&quot;&quot;作成&quot;"/>
    <numFmt numFmtId="177" formatCode="###\ \-\ &quot;　　　　　&quot;#"/>
    <numFmt numFmtId="178" formatCode="General&quot;才&quot;"/>
    <numFmt numFmtId="179" formatCode="[$-411]\ \ ggge&quot;年&quot;m&quot;月&quot;d&quot;日&quot;"/>
    <numFmt numFmtId="180" formatCode="&quot;（ア）&quot;#,##0&quot;円&quot;;[Red]\-#,##0"/>
    <numFmt numFmtId="181" formatCode="&quot;（イ）&quot;#,##0&quot;円&quot;;[Red]\-#,##0"/>
    <numFmt numFmtId="182" formatCode="&quot;（イ)&quot;#,##0;&quot;△&quot;#,##0&quot;円&quot;;&quot;（イ）－円&quot;"/>
    <numFmt numFmtId="183" formatCode="&quot;（ウ）&quot;#,##0&quot;円&quot;;[Red]\-#,##0"/>
    <numFmt numFmtId="184" formatCode="#,##0&quot;円&quot;;[Red]\-#,##0"/>
    <numFmt numFmtId="185" formatCode="0&quot;等級&quot;"/>
    <numFmt numFmtId="186" formatCode="[$-411]m&quot;月&quot;"/>
    <numFmt numFmtId="187" formatCode="0&quot;月&quot;&quot;分&quot;"/>
    <numFmt numFmtId="188" formatCode="0&quot;月&quot;&quot;分&quot;;&quot;△&quot;#,##0&quot;円&quot;;&quot;不該当&quot;"/>
    <numFmt numFmtId="189" formatCode="#,##0_ &quot;円&quot;"/>
    <numFmt numFmtId="190" formatCode="0.000"/>
    <numFmt numFmtId="191" formatCode="#,000&quot;円（A）&quot;"/>
    <numFmt numFmtId="192" formatCode="#,###_ &quot;円&quot;;&quot;△&quot;#,##0&quot;円&quot;;&quot;－円&quot;"/>
    <numFmt numFmtId="193" formatCode="#,###&quot;円（B）&quot;;&quot;△&quot;#,##0&quot;円&quot;;&quot;不該当（B）&quot;"/>
    <numFmt numFmtId="194" formatCode="#,000&quot;円（イ）&quot;"/>
    <numFmt numFmtId="195" formatCode="[$-411]m&quot;月分&quot;"/>
    <numFmt numFmtId="196" formatCode="&quot;～&quot;[$-411]m&quot;月&quot;&quot;分&quot;"/>
    <numFmt numFmtId="197" formatCode="#,000&quot;円&quot;\(&quot;A&quot;\)"/>
    <numFmt numFmtId="198" formatCode="General&quot;月&quot;"/>
    <numFmt numFmtId="199" formatCode="#,##0&quot;円&quot;"/>
    <numFmt numFmtId="200" formatCode="#,###&quot;円&quot;\(&quot;B&quot;\);&quot;△&quot;#,##0&quot;円&quot;;&quot;－円(B)&quot;"/>
    <numFmt numFmtId="201" formatCode="General&quot;月&quot;;&quot;△&quot;#,##0&quot;月&quot;;&quot;－月&quot;"/>
    <numFmt numFmtId="202" formatCode="#,##0&quot;円&quot;;&quot;△&quot;#,##0&quot;円&quot;;&quot;－円&quot;"/>
    <numFmt numFmtId="203" formatCode="#,##0.00000000;[Red]\-#,##0.00000000"/>
    <numFmt numFmtId="204" formatCode="#,000&quot;円&quot;\(&quot;B&quot;\);&quot;△&quot;#,##0&quot;円&quot;;&quot;－円(B)&quot;"/>
    <numFmt numFmtId="205" formatCode="0.0000000"/>
    <numFmt numFmtId="206" formatCode="#,##0.0000000;[Red]\-#,##0.0000000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System"/>
      <charset val="128"/>
    </font>
    <font>
      <b/>
      <sz val="14"/>
      <name val="ＭＳ ゴシック"/>
      <family val="3"/>
      <charset val="128"/>
    </font>
    <font>
      <sz val="16"/>
      <name val="ＦＡ クリアレター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i/>
      <u val="double"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  <xf numFmtId="38" fontId="10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5" fillId="0" borderId="1" xfId="0" applyFont="1" applyBorder="1" applyAlignment="1"/>
    <xf numFmtId="0" fontId="5" fillId="0" borderId="0" xfId="0" applyFont="1" applyBorder="1" applyAlignment="1"/>
    <xf numFmtId="0" fontId="5" fillId="0" borderId="0" xfId="0" applyFont="1" applyAlignment="1"/>
    <xf numFmtId="0" fontId="7" fillId="0" borderId="0" xfId="0" applyFont="1" applyAlignment="1"/>
    <xf numFmtId="176" fontId="5" fillId="0" borderId="0" xfId="0" applyNumberFormat="1" applyFont="1" applyBorder="1" applyAlignment="1">
      <alignment vertical="center"/>
    </xf>
    <xf numFmtId="0" fontId="0" fillId="0" borderId="0" xfId="0" applyBorder="1" applyAlignment="1"/>
    <xf numFmtId="0" fontId="8" fillId="0" borderId="0" xfId="0" applyFont="1" applyFill="1" applyBorder="1" applyAlignment="1">
      <alignment horizontal="left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177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8" fillId="0" borderId="0" xfId="0" applyFont="1" applyBorder="1" applyAlignment="1"/>
    <xf numFmtId="0" fontId="5" fillId="2" borderId="2" xfId="0" applyFont="1" applyFill="1" applyBorder="1" applyAlignment="1">
      <alignment horizontal="center" vertical="center"/>
    </xf>
    <xf numFmtId="58" fontId="7" fillId="0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178" fontId="13" fillId="0" borderId="5" xfId="0" applyNumberFormat="1" applyFont="1" applyBorder="1" applyAlignment="1">
      <alignment horizontal="center" vertical="center"/>
    </xf>
    <xf numFmtId="179" fontId="13" fillId="0" borderId="5" xfId="0" applyNumberFormat="1" applyFont="1" applyBorder="1" applyAlignment="1">
      <alignment horizontal="left" vertical="center"/>
    </xf>
    <xf numFmtId="0" fontId="5" fillId="0" borderId="6" xfId="0" applyFont="1" applyBorder="1" applyAlignment="1"/>
    <xf numFmtId="0" fontId="14" fillId="2" borderId="7" xfId="0" applyFont="1" applyFill="1" applyBorder="1" applyAlignment="1">
      <alignment horizontal="center" vertical="center" wrapText="1"/>
    </xf>
    <xf numFmtId="180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>
      <alignment horizontal="center" vertical="center"/>
    </xf>
    <xf numFmtId="181" fontId="13" fillId="0" borderId="5" xfId="1" applyNumberFormat="1" applyFont="1" applyBorder="1" applyAlignment="1">
      <alignment horizontal="center" vertical="center"/>
    </xf>
    <xf numFmtId="0" fontId="15" fillId="0" borderId="0" xfId="0" applyFont="1" applyAlignment="1"/>
    <xf numFmtId="0" fontId="5" fillId="0" borderId="0" xfId="0" applyFont="1" applyFill="1" applyBorder="1" applyAlignment="1">
      <alignment horizontal="distributed" vertical="center"/>
    </xf>
    <xf numFmtId="180" fontId="5" fillId="0" borderId="0" xfId="0" applyNumberFormat="1" applyFont="1" applyFill="1" applyBorder="1" applyAlignment="1">
      <alignment horizontal="center" vertical="center" shrinkToFit="1"/>
    </xf>
    <xf numFmtId="182" fontId="5" fillId="0" borderId="0" xfId="1" applyNumberFormat="1" applyFont="1" applyFill="1" applyBorder="1" applyAlignment="1">
      <alignment horizontal="center" vertical="center"/>
    </xf>
    <xf numFmtId="183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/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84" fontId="8" fillId="2" borderId="9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22" fontId="5" fillId="0" borderId="0" xfId="0" applyNumberFormat="1" applyFont="1" applyBorder="1" applyAlignment="1">
      <alignment horizontal="center" vertical="center"/>
    </xf>
    <xf numFmtId="185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8" fillId="2" borderId="5" xfId="0" applyFont="1" applyFill="1" applyBorder="1" applyAlignment="1">
      <alignment horizontal="center" vertical="center"/>
    </xf>
    <xf numFmtId="186" fontId="8" fillId="0" borderId="8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87" fontId="8" fillId="0" borderId="5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186" fontId="8" fillId="0" borderId="2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188" fontId="8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180" fontId="5" fillId="0" borderId="0" xfId="0" applyNumberFormat="1" applyFont="1" applyAlignment="1"/>
    <xf numFmtId="189" fontId="8" fillId="0" borderId="2" xfId="1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190" fontId="8" fillId="0" borderId="8" xfId="0" applyNumberFormat="1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left" vertical="center"/>
    </xf>
    <xf numFmtId="191" fontId="8" fillId="0" borderId="5" xfId="1" applyNumberFormat="1" applyFont="1" applyBorder="1" applyAlignment="1">
      <alignment horizontal="right" vertical="center"/>
    </xf>
    <xf numFmtId="192" fontId="8" fillId="0" borderId="2" xfId="1" applyNumberFormat="1" applyFont="1" applyBorder="1" applyAlignment="1">
      <alignment horizontal="right" vertical="center"/>
    </xf>
    <xf numFmtId="0" fontId="8" fillId="0" borderId="10" xfId="0" quotePrefix="1" applyFont="1" applyBorder="1" applyAlignment="1">
      <alignment horizontal="center" vertical="center"/>
    </xf>
    <xf numFmtId="193" fontId="8" fillId="0" borderId="5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vertical="center"/>
    </xf>
    <xf numFmtId="190" fontId="5" fillId="0" borderId="0" xfId="0" applyNumberFormat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194" fontId="5" fillId="0" borderId="0" xfId="1" applyNumberFormat="1" applyFont="1" applyBorder="1" applyAlignment="1">
      <alignment horizontal="right" vertical="center"/>
    </xf>
    <xf numFmtId="0" fontId="17" fillId="0" borderId="0" xfId="0" applyFont="1" applyBorder="1" applyAlignment="1"/>
    <xf numFmtId="195" fontId="8" fillId="0" borderId="8" xfId="0" applyNumberFormat="1" applyFont="1" applyBorder="1" applyAlignment="1">
      <alignment horizontal="left" vertical="center" indent="5"/>
    </xf>
    <xf numFmtId="196" fontId="8" fillId="0" borderId="4" xfId="0" applyNumberFormat="1" applyFont="1" applyBorder="1" applyAlignment="1">
      <alignment horizontal="left" vertical="center"/>
    </xf>
    <xf numFmtId="197" fontId="8" fillId="0" borderId="8" xfId="0" applyNumberFormat="1" applyFont="1" applyBorder="1" applyAlignment="1">
      <alignment vertical="center"/>
    </xf>
    <xf numFmtId="198" fontId="8" fillId="0" borderId="4" xfId="1" applyNumberFormat="1" applyFont="1" applyBorder="1" applyAlignment="1">
      <alignment horizontal="center" vertical="center"/>
    </xf>
    <xf numFmtId="199" fontId="8" fillId="0" borderId="5" xfId="1" applyNumberFormat="1" applyFont="1" applyBorder="1" applyAlignment="1">
      <alignment vertical="center"/>
    </xf>
    <xf numFmtId="200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201" fontId="8" fillId="0" borderId="11" xfId="1" applyNumberFormat="1" applyFont="1" applyBorder="1" applyAlignment="1">
      <alignment horizontal="center" vertical="center"/>
    </xf>
    <xf numFmtId="202" fontId="8" fillId="0" borderId="12" xfId="1" applyNumberFormat="1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/>
    <xf numFmtId="0" fontId="8" fillId="0" borderId="8" xfId="0" applyFont="1" applyBorder="1" applyAlignment="1"/>
    <xf numFmtId="199" fontId="18" fillId="2" borderId="9" xfId="0" applyNumberFormat="1" applyFont="1" applyFill="1" applyBorder="1" applyAlignment="1">
      <alignment vertical="center"/>
    </xf>
    <xf numFmtId="199" fontId="5" fillId="0" borderId="0" xfId="0" applyNumberFormat="1" applyFont="1" applyFill="1" applyBorder="1" applyAlignment="1">
      <alignment vertical="center"/>
    </xf>
    <xf numFmtId="195" fontId="8" fillId="0" borderId="14" xfId="0" applyNumberFormat="1" applyFont="1" applyBorder="1" applyAlignment="1">
      <alignment horizontal="left" vertical="center" indent="5"/>
    </xf>
    <xf numFmtId="0" fontId="11" fillId="0" borderId="15" xfId="0" applyFont="1" applyBorder="1" applyAlignment="1">
      <alignment horizontal="center" vertical="center"/>
    </xf>
    <xf numFmtId="197" fontId="8" fillId="0" borderId="14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203" fontId="8" fillId="0" borderId="15" xfId="1" applyNumberFormat="1" applyFont="1" applyBorder="1" applyAlignment="1">
      <alignment vertical="center"/>
    </xf>
    <xf numFmtId="202" fontId="8" fillId="0" borderId="13" xfId="1" applyNumberFormat="1" applyFont="1" applyBorder="1" applyAlignment="1">
      <alignment vertical="center"/>
    </xf>
    <xf numFmtId="195" fontId="8" fillId="0" borderId="0" xfId="0" applyNumberFormat="1" applyFont="1" applyBorder="1" applyAlignment="1">
      <alignment horizontal="left" vertical="center" indent="5"/>
    </xf>
    <xf numFmtId="196" fontId="8" fillId="0" borderId="16" xfId="0" applyNumberFormat="1" applyFont="1" applyBorder="1" applyAlignment="1">
      <alignment horizontal="left" vertical="center"/>
    </xf>
    <xf numFmtId="197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95" fontId="8" fillId="0" borderId="7" xfId="0" applyNumberFormat="1" applyFont="1" applyBorder="1" applyAlignment="1">
      <alignment horizontal="left" vertical="center" indent="5"/>
    </xf>
    <xf numFmtId="196" fontId="8" fillId="0" borderId="11" xfId="0" applyNumberFormat="1" applyFont="1" applyBorder="1" applyAlignment="1">
      <alignment horizontal="left" vertical="center"/>
    </xf>
    <xf numFmtId="197" fontId="8" fillId="0" borderId="10" xfId="0" applyNumberFormat="1" applyFont="1" applyBorder="1" applyAlignment="1">
      <alignment vertical="center"/>
    </xf>
    <xf numFmtId="199" fontId="8" fillId="0" borderId="17" xfId="1" applyNumberFormat="1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204" fontId="8" fillId="0" borderId="14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95" fontId="8" fillId="0" borderId="6" xfId="0" applyNumberFormat="1" applyFont="1" applyBorder="1" applyAlignment="1">
      <alignment horizontal="left" vertical="center" indent="5"/>
    </xf>
    <xf numFmtId="204" fontId="8" fillId="0" borderId="6" xfId="0" applyNumberFormat="1" applyFont="1" applyBorder="1" applyAlignment="1">
      <alignment vertical="center"/>
    </xf>
    <xf numFmtId="204" fontId="8" fillId="0" borderId="7" xfId="0" applyNumberFormat="1" applyFont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0" borderId="14" xfId="0" applyFont="1" applyBorder="1" applyAlignment="1"/>
    <xf numFmtId="0" fontId="8" fillId="0" borderId="1" xfId="0" applyFont="1" applyBorder="1" applyAlignment="1"/>
    <xf numFmtId="199" fontId="18" fillId="2" borderId="18" xfId="0" applyNumberFormat="1" applyFont="1" applyFill="1" applyBorder="1" applyAlignment="1">
      <alignment vertical="center"/>
    </xf>
    <xf numFmtId="0" fontId="8" fillId="0" borderId="10" xfId="0" applyFont="1" applyBorder="1" applyAlignment="1"/>
    <xf numFmtId="0" fontId="11" fillId="0" borderId="15" xfId="0" applyFont="1" applyBorder="1" applyAlignment="1">
      <alignment horizontal="left" vertical="center"/>
    </xf>
    <xf numFmtId="0" fontId="19" fillId="0" borderId="0" xfId="0" applyFont="1" applyAlignment="1"/>
    <xf numFmtId="0" fontId="23" fillId="0" borderId="0" xfId="2" applyFont="1"/>
    <xf numFmtId="0" fontId="21" fillId="0" borderId="0" xfId="2" applyFont="1" applyAlignment="1">
      <alignment horizontal="left"/>
    </xf>
    <xf numFmtId="0" fontId="23" fillId="0" borderId="0" xfId="2" applyNumberFormat="1" applyFont="1" applyBorder="1" applyProtection="1">
      <protection locked="0"/>
    </xf>
    <xf numFmtId="0" fontId="23" fillId="0" borderId="0" xfId="2" applyFont="1" applyBorder="1"/>
    <xf numFmtId="38" fontId="23" fillId="0" borderId="0" xfId="3" applyFont="1"/>
    <xf numFmtId="0" fontId="23" fillId="0" borderId="0" xfId="2" quotePrefix="1" applyFont="1" applyAlignment="1">
      <alignment horizontal="left"/>
    </xf>
    <xf numFmtId="199" fontId="25" fillId="0" borderId="0" xfId="2" applyNumberFormat="1" applyFont="1" applyBorder="1" applyAlignment="1">
      <alignment horizontal="left"/>
    </xf>
    <xf numFmtId="38" fontId="23" fillId="0" borderId="0" xfId="3" quotePrefix="1" applyFont="1" applyBorder="1" applyAlignment="1">
      <alignment horizontal="right"/>
    </xf>
    <xf numFmtId="0" fontId="5" fillId="0" borderId="0" xfId="2" applyFont="1" applyBorder="1" applyAlignment="1">
      <alignment horizontal="left"/>
    </xf>
    <xf numFmtId="0" fontId="8" fillId="0" borderId="5" xfId="2" applyNumberFormat="1" applyFont="1" applyBorder="1" applyAlignment="1" applyProtection="1">
      <alignment horizontal="center"/>
      <protection locked="0"/>
    </xf>
    <xf numFmtId="0" fontId="23" fillId="0" borderId="5" xfId="2" applyNumberFormat="1" applyFont="1" applyBorder="1" applyAlignment="1" applyProtection="1">
      <alignment horizontal="center"/>
      <protection locked="0"/>
    </xf>
    <xf numFmtId="0" fontId="23" fillId="0" borderId="5" xfId="2" applyFont="1" applyBorder="1" applyAlignment="1">
      <alignment horizontal="center"/>
    </xf>
    <xf numFmtId="38" fontId="22" fillId="0" borderId="5" xfId="3" applyFont="1" applyBorder="1" applyAlignment="1">
      <alignment vertical="center"/>
    </xf>
    <xf numFmtId="0" fontId="23" fillId="0" borderId="5" xfId="2" applyNumberFormat="1" applyFont="1" applyBorder="1" applyProtection="1">
      <protection locked="0"/>
    </xf>
    <xf numFmtId="0" fontId="23" fillId="3" borderId="5" xfId="2" applyNumberFormat="1" applyFont="1" applyFill="1" applyBorder="1" applyAlignment="1" applyProtection="1">
      <alignment horizontal="center"/>
      <protection locked="0"/>
    </xf>
    <xf numFmtId="38" fontId="22" fillId="3" borderId="5" xfId="3" applyFont="1" applyFill="1" applyBorder="1" applyAlignment="1">
      <alignment vertical="center"/>
    </xf>
    <xf numFmtId="0" fontId="23" fillId="3" borderId="5" xfId="2" applyNumberFormat="1" applyFont="1" applyFill="1" applyBorder="1" applyProtection="1">
      <protection locked="0"/>
    </xf>
    <xf numFmtId="205" fontId="23" fillId="3" borderId="5" xfId="2" applyNumberFormat="1" applyFont="1" applyFill="1" applyBorder="1" applyProtection="1">
      <protection locked="0"/>
    </xf>
    <xf numFmtId="0" fontId="8" fillId="0" borderId="0" xfId="2" applyFont="1"/>
    <xf numFmtId="0" fontId="8" fillId="0" borderId="0" xfId="2" applyFont="1" applyAlignment="1"/>
    <xf numFmtId="0" fontId="7" fillId="0" borderId="0" xfId="2" applyFont="1"/>
    <xf numFmtId="0" fontId="8" fillId="0" borderId="0" xfId="2" applyFont="1" applyBorder="1"/>
    <xf numFmtId="0" fontId="13" fillId="0" borderId="0" xfId="2" applyFont="1" applyBorder="1" applyAlignment="1">
      <alignment horizontal="right"/>
    </xf>
    <xf numFmtId="0" fontId="13" fillId="0" borderId="0" xfId="2" applyFont="1" applyBorder="1"/>
    <xf numFmtId="199" fontId="8" fillId="0" borderId="0" xfId="2" applyNumberFormat="1" applyFont="1" applyBorder="1"/>
    <xf numFmtId="199" fontId="23" fillId="0" borderId="0" xfId="2" applyNumberFormat="1" applyFont="1" applyBorder="1"/>
    <xf numFmtId="199" fontId="8" fillId="0" borderId="0" xfId="3" applyNumberFormat="1" applyFont="1" applyBorder="1"/>
    <xf numFmtId="0" fontId="7" fillId="0" borderId="0" xfId="2" applyFont="1" applyBorder="1"/>
    <xf numFmtId="0" fontId="8" fillId="0" borderId="0" xfId="2" applyFont="1" applyBorder="1" applyAlignment="1">
      <alignment horizontal="center"/>
    </xf>
    <xf numFmtId="199" fontId="23" fillId="0" borderId="0" xfId="2" applyNumberFormat="1" applyFont="1" applyBorder="1" applyAlignment="1">
      <alignment horizontal="left"/>
    </xf>
    <xf numFmtId="206" fontId="8" fillId="0" borderId="16" xfId="1" applyNumberFormat="1" applyFont="1" applyBorder="1" applyAlignment="1">
      <alignment vertical="center"/>
    </xf>
    <xf numFmtId="206" fontId="8" fillId="0" borderId="11" xfId="1" applyNumberFormat="1" applyFont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2" fillId="2" borderId="17" xfId="0" applyFont="1" applyFill="1" applyBorder="1" applyAlignment="1"/>
    <xf numFmtId="0" fontId="8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84" fontId="7" fillId="0" borderId="0" xfId="1" applyNumberFormat="1" applyFont="1" applyFill="1" applyBorder="1" applyAlignment="1">
      <alignment horizontal="center" vertical="center"/>
    </xf>
    <xf numFmtId="0" fontId="21" fillId="0" borderId="0" xfId="2" applyFont="1" applyBorder="1" applyAlignment="1">
      <alignment horizontal="center"/>
    </xf>
    <xf numFmtId="0" fontId="24" fillId="0" borderId="5" xfId="2" applyFont="1" applyBorder="1" applyAlignme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_任継名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257300" y="10496550"/>
          <a:ext cx="525780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257300" y="6372225"/>
          <a:ext cx="525780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6</xdr:col>
      <xdr:colOff>0</xdr:colOff>
      <xdr:row>34</xdr:row>
      <xdr:rowOff>0</xdr:rowOff>
    </xdr:to>
    <xdr:sp macro="" textlink="">
      <xdr:nvSpPr>
        <xdr:cNvPr id="4" name="Line 9"/>
        <xdr:cNvSpPr>
          <a:spLocks noChangeShapeType="1"/>
        </xdr:cNvSpPr>
      </xdr:nvSpPr>
      <xdr:spPr bwMode="auto">
        <a:xfrm flipH="1">
          <a:off x="1257300" y="8582025"/>
          <a:ext cx="525780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3</xdr:row>
      <xdr:rowOff>47625</xdr:rowOff>
    </xdr:from>
    <xdr:to>
      <xdr:col>0</xdr:col>
      <xdr:colOff>752475</xdr:colOff>
      <xdr:row>3</xdr:row>
      <xdr:rowOff>200025</xdr:rowOff>
    </xdr:to>
    <xdr:sp macro="" textlink="">
      <xdr:nvSpPr>
        <xdr:cNvPr id="5" name="Rectangle 10"/>
        <xdr:cNvSpPr>
          <a:spLocks noChangeArrowheads="1"/>
        </xdr:cNvSpPr>
      </xdr:nvSpPr>
      <xdr:spPr bwMode="auto">
        <a:xfrm>
          <a:off x="114300" y="895350"/>
          <a:ext cx="638175" cy="152400"/>
        </a:xfrm>
        <a:prstGeom prst="rect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D8B1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34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 flipH="1">
          <a:off x="1257300" y="8858250"/>
          <a:ext cx="525780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 flipH="1">
          <a:off x="1254125" y="10668000"/>
          <a:ext cx="5286375" cy="269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E01S\SV-DATA\&#20849;&#28168;&#12487;&#12540;&#12479;\&#20445;&#38522;&#35506;\&#36039;&#26684;&#35519;&#23450;&#20418;\&#35519;&#23450;&#20418;\&#20219;&#32153;&#38306;&#20418;\&#20219;&#32153;&#21517;&#318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納額"/>
      <sheetName val="掛金通知"/>
      <sheetName val="Module1"/>
      <sheetName val="任継名簿"/>
      <sheetName val="任継名簿  (10.4～12.3喪)"/>
      <sheetName val="任継名簿  (～10.3喪)"/>
      <sheetName val="任継名簿 (DB張付用）"/>
      <sheetName val="台帳"/>
      <sheetName val="納付"/>
      <sheetName val="証明書"/>
      <sheetName val="証明書 (2)"/>
      <sheetName val="任継（監査）"/>
      <sheetName val="試算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zoomScaleNormal="100" workbookViewId="0">
      <selection activeCell="H1" sqref="H1"/>
    </sheetView>
  </sheetViews>
  <sheetFormatPr defaultRowHeight="12"/>
  <cols>
    <col min="1" max="1" width="16.5" style="3" customWidth="1"/>
    <col min="2" max="2" width="21.5" style="3" customWidth="1"/>
    <col min="3" max="3" width="16.125" style="3" bestFit="1" customWidth="1"/>
    <col min="4" max="4" width="17.25" style="3" bestFit="1" customWidth="1"/>
    <col min="5" max="5" width="3.125" style="3" customWidth="1"/>
    <col min="6" max="6" width="12.75" style="3" bestFit="1" customWidth="1"/>
    <col min="7" max="7" width="17.25" style="3" bestFit="1" customWidth="1"/>
    <col min="8" max="9" width="9" style="2"/>
    <col min="10" max="256" width="9" style="3"/>
    <col min="257" max="257" width="16.5" style="3" customWidth="1"/>
    <col min="258" max="258" width="19.125" style="3" customWidth="1"/>
    <col min="259" max="259" width="17.625" style="3" customWidth="1"/>
    <col min="260" max="260" width="16" style="3" customWidth="1"/>
    <col min="261" max="261" width="3.125" style="3" customWidth="1"/>
    <col min="262" max="262" width="13.125" style="3" customWidth="1"/>
    <col min="263" max="263" width="17" style="3" customWidth="1"/>
    <col min="264" max="512" width="9" style="3"/>
    <col min="513" max="513" width="16.5" style="3" customWidth="1"/>
    <col min="514" max="514" width="19.125" style="3" customWidth="1"/>
    <col min="515" max="515" width="17.625" style="3" customWidth="1"/>
    <col min="516" max="516" width="16" style="3" customWidth="1"/>
    <col min="517" max="517" width="3.125" style="3" customWidth="1"/>
    <col min="518" max="518" width="13.125" style="3" customWidth="1"/>
    <col min="519" max="519" width="17" style="3" customWidth="1"/>
    <col min="520" max="768" width="9" style="3"/>
    <col min="769" max="769" width="16.5" style="3" customWidth="1"/>
    <col min="770" max="770" width="19.125" style="3" customWidth="1"/>
    <col min="771" max="771" width="17.625" style="3" customWidth="1"/>
    <col min="772" max="772" width="16" style="3" customWidth="1"/>
    <col min="773" max="773" width="3.125" style="3" customWidth="1"/>
    <col min="774" max="774" width="13.125" style="3" customWidth="1"/>
    <col min="775" max="775" width="17" style="3" customWidth="1"/>
    <col min="776" max="1024" width="9" style="3"/>
    <col min="1025" max="1025" width="16.5" style="3" customWidth="1"/>
    <col min="1026" max="1026" width="19.125" style="3" customWidth="1"/>
    <col min="1027" max="1027" width="17.625" style="3" customWidth="1"/>
    <col min="1028" max="1028" width="16" style="3" customWidth="1"/>
    <col min="1029" max="1029" width="3.125" style="3" customWidth="1"/>
    <col min="1030" max="1030" width="13.125" style="3" customWidth="1"/>
    <col min="1031" max="1031" width="17" style="3" customWidth="1"/>
    <col min="1032" max="1280" width="9" style="3"/>
    <col min="1281" max="1281" width="16.5" style="3" customWidth="1"/>
    <col min="1282" max="1282" width="19.125" style="3" customWidth="1"/>
    <col min="1283" max="1283" width="17.625" style="3" customWidth="1"/>
    <col min="1284" max="1284" width="16" style="3" customWidth="1"/>
    <col min="1285" max="1285" width="3.125" style="3" customWidth="1"/>
    <col min="1286" max="1286" width="13.125" style="3" customWidth="1"/>
    <col min="1287" max="1287" width="17" style="3" customWidth="1"/>
    <col min="1288" max="1536" width="9" style="3"/>
    <col min="1537" max="1537" width="16.5" style="3" customWidth="1"/>
    <col min="1538" max="1538" width="19.125" style="3" customWidth="1"/>
    <col min="1539" max="1539" width="17.625" style="3" customWidth="1"/>
    <col min="1540" max="1540" width="16" style="3" customWidth="1"/>
    <col min="1541" max="1541" width="3.125" style="3" customWidth="1"/>
    <col min="1542" max="1542" width="13.125" style="3" customWidth="1"/>
    <col min="1543" max="1543" width="17" style="3" customWidth="1"/>
    <col min="1544" max="1792" width="9" style="3"/>
    <col min="1793" max="1793" width="16.5" style="3" customWidth="1"/>
    <col min="1794" max="1794" width="19.125" style="3" customWidth="1"/>
    <col min="1795" max="1795" width="17.625" style="3" customWidth="1"/>
    <col min="1796" max="1796" width="16" style="3" customWidth="1"/>
    <col min="1797" max="1797" width="3.125" style="3" customWidth="1"/>
    <col min="1798" max="1798" width="13.125" style="3" customWidth="1"/>
    <col min="1799" max="1799" width="17" style="3" customWidth="1"/>
    <col min="1800" max="2048" width="9" style="3"/>
    <col min="2049" max="2049" width="16.5" style="3" customWidth="1"/>
    <col min="2050" max="2050" width="19.125" style="3" customWidth="1"/>
    <col min="2051" max="2051" width="17.625" style="3" customWidth="1"/>
    <col min="2052" max="2052" width="16" style="3" customWidth="1"/>
    <col min="2053" max="2053" width="3.125" style="3" customWidth="1"/>
    <col min="2054" max="2054" width="13.125" style="3" customWidth="1"/>
    <col min="2055" max="2055" width="17" style="3" customWidth="1"/>
    <col min="2056" max="2304" width="9" style="3"/>
    <col min="2305" max="2305" width="16.5" style="3" customWidth="1"/>
    <col min="2306" max="2306" width="19.125" style="3" customWidth="1"/>
    <col min="2307" max="2307" width="17.625" style="3" customWidth="1"/>
    <col min="2308" max="2308" width="16" style="3" customWidth="1"/>
    <col min="2309" max="2309" width="3.125" style="3" customWidth="1"/>
    <col min="2310" max="2310" width="13.125" style="3" customWidth="1"/>
    <col min="2311" max="2311" width="17" style="3" customWidth="1"/>
    <col min="2312" max="2560" width="9" style="3"/>
    <col min="2561" max="2561" width="16.5" style="3" customWidth="1"/>
    <col min="2562" max="2562" width="19.125" style="3" customWidth="1"/>
    <col min="2563" max="2563" width="17.625" style="3" customWidth="1"/>
    <col min="2564" max="2564" width="16" style="3" customWidth="1"/>
    <col min="2565" max="2565" width="3.125" style="3" customWidth="1"/>
    <col min="2566" max="2566" width="13.125" style="3" customWidth="1"/>
    <col min="2567" max="2567" width="17" style="3" customWidth="1"/>
    <col min="2568" max="2816" width="9" style="3"/>
    <col min="2817" max="2817" width="16.5" style="3" customWidth="1"/>
    <col min="2818" max="2818" width="19.125" style="3" customWidth="1"/>
    <col min="2819" max="2819" width="17.625" style="3" customWidth="1"/>
    <col min="2820" max="2820" width="16" style="3" customWidth="1"/>
    <col min="2821" max="2821" width="3.125" style="3" customWidth="1"/>
    <col min="2822" max="2822" width="13.125" style="3" customWidth="1"/>
    <col min="2823" max="2823" width="17" style="3" customWidth="1"/>
    <col min="2824" max="3072" width="9" style="3"/>
    <col min="3073" max="3073" width="16.5" style="3" customWidth="1"/>
    <col min="3074" max="3074" width="19.125" style="3" customWidth="1"/>
    <col min="3075" max="3075" width="17.625" style="3" customWidth="1"/>
    <col min="3076" max="3076" width="16" style="3" customWidth="1"/>
    <col min="3077" max="3077" width="3.125" style="3" customWidth="1"/>
    <col min="3078" max="3078" width="13.125" style="3" customWidth="1"/>
    <col min="3079" max="3079" width="17" style="3" customWidth="1"/>
    <col min="3080" max="3328" width="9" style="3"/>
    <col min="3329" max="3329" width="16.5" style="3" customWidth="1"/>
    <col min="3330" max="3330" width="19.125" style="3" customWidth="1"/>
    <col min="3331" max="3331" width="17.625" style="3" customWidth="1"/>
    <col min="3332" max="3332" width="16" style="3" customWidth="1"/>
    <col min="3333" max="3333" width="3.125" style="3" customWidth="1"/>
    <col min="3334" max="3334" width="13.125" style="3" customWidth="1"/>
    <col min="3335" max="3335" width="17" style="3" customWidth="1"/>
    <col min="3336" max="3584" width="9" style="3"/>
    <col min="3585" max="3585" width="16.5" style="3" customWidth="1"/>
    <col min="3586" max="3586" width="19.125" style="3" customWidth="1"/>
    <col min="3587" max="3587" width="17.625" style="3" customWidth="1"/>
    <col min="3588" max="3588" width="16" style="3" customWidth="1"/>
    <col min="3589" max="3589" width="3.125" style="3" customWidth="1"/>
    <col min="3590" max="3590" width="13.125" style="3" customWidth="1"/>
    <col min="3591" max="3591" width="17" style="3" customWidth="1"/>
    <col min="3592" max="3840" width="9" style="3"/>
    <col min="3841" max="3841" width="16.5" style="3" customWidth="1"/>
    <col min="3842" max="3842" width="19.125" style="3" customWidth="1"/>
    <col min="3843" max="3843" width="17.625" style="3" customWidth="1"/>
    <col min="3844" max="3844" width="16" style="3" customWidth="1"/>
    <col min="3845" max="3845" width="3.125" style="3" customWidth="1"/>
    <col min="3846" max="3846" width="13.125" style="3" customWidth="1"/>
    <col min="3847" max="3847" width="17" style="3" customWidth="1"/>
    <col min="3848" max="4096" width="9" style="3"/>
    <col min="4097" max="4097" width="16.5" style="3" customWidth="1"/>
    <col min="4098" max="4098" width="19.125" style="3" customWidth="1"/>
    <col min="4099" max="4099" width="17.625" style="3" customWidth="1"/>
    <col min="4100" max="4100" width="16" style="3" customWidth="1"/>
    <col min="4101" max="4101" width="3.125" style="3" customWidth="1"/>
    <col min="4102" max="4102" width="13.125" style="3" customWidth="1"/>
    <col min="4103" max="4103" width="17" style="3" customWidth="1"/>
    <col min="4104" max="4352" width="9" style="3"/>
    <col min="4353" max="4353" width="16.5" style="3" customWidth="1"/>
    <col min="4354" max="4354" width="19.125" style="3" customWidth="1"/>
    <col min="4355" max="4355" width="17.625" style="3" customWidth="1"/>
    <col min="4356" max="4356" width="16" style="3" customWidth="1"/>
    <col min="4357" max="4357" width="3.125" style="3" customWidth="1"/>
    <col min="4358" max="4358" width="13.125" style="3" customWidth="1"/>
    <col min="4359" max="4359" width="17" style="3" customWidth="1"/>
    <col min="4360" max="4608" width="9" style="3"/>
    <col min="4609" max="4609" width="16.5" style="3" customWidth="1"/>
    <col min="4610" max="4610" width="19.125" style="3" customWidth="1"/>
    <col min="4611" max="4611" width="17.625" style="3" customWidth="1"/>
    <col min="4612" max="4612" width="16" style="3" customWidth="1"/>
    <col min="4613" max="4613" width="3.125" style="3" customWidth="1"/>
    <col min="4614" max="4614" width="13.125" style="3" customWidth="1"/>
    <col min="4615" max="4615" width="17" style="3" customWidth="1"/>
    <col min="4616" max="4864" width="9" style="3"/>
    <col min="4865" max="4865" width="16.5" style="3" customWidth="1"/>
    <col min="4866" max="4866" width="19.125" style="3" customWidth="1"/>
    <col min="4867" max="4867" width="17.625" style="3" customWidth="1"/>
    <col min="4868" max="4868" width="16" style="3" customWidth="1"/>
    <col min="4869" max="4869" width="3.125" style="3" customWidth="1"/>
    <col min="4870" max="4870" width="13.125" style="3" customWidth="1"/>
    <col min="4871" max="4871" width="17" style="3" customWidth="1"/>
    <col min="4872" max="5120" width="9" style="3"/>
    <col min="5121" max="5121" width="16.5" style="3" customWidth="1"/>
    <col min="5122" max="5122" width="19.125" style="3" customWidth="1"/>
    <col min="5123" max="5123" width="17.625" style="3" customWidth="1"/>
    <col min="5124" max="5124" width="16" style="3" customWidth="1"/>
    <col min="5125" max="5125" width="3.125" style="3" customWidth="1"/>
    <col min="5126" max="5126" width="13.125" style="3" customWidth="1"/>
    <col min="5127" max="5127" width="17" style="3" customWidth="1"/>
    <col min="5128" max="5376" width="9" style="3"/>
    <col min="5377" max="5377" width="16.5" style="3" customWidth="1"/>
    <col min="5378" max="5378" width="19.125" style="3" customWidth="1"/>
    <col min="5379" max="5379" width="17.625" style="3" customWidth="1"/>
    <col min="5380" max="5380" width="16" style="3" customWidth="1"/>
    <col min="5381" max="5381" width="3.125" style="3" customWidth="1"/>
    <col min="5382" max="5382" width="13.125" style="3" customWidth="1"/>
    <col min="5383" max="5383" width="17" style="3" customWidth="1"/>
    <col min="5384" max="5632" width="9" style="3"/>
    <col min="5633" max="5633" width="16.5" style="3" customWidth="1"/>
    <col min="5634" max="5634" width="19.125" style="3" customWidth="1"/>
    <col min="5635" max="5635" width="17.625" style="3" customWidth="1"/>
    <col min="5636" max="5636" width="16" style="3" customWidth="1"/>
    <col min="5637" max="5637" width="3.125" style="3" customWidth="1"/>
    <col min="5638" max="5638" width="13.125" style="3" customWidth="1"/>
    <col min="5639" max="5639" width="17" style="3" customWidth="1"/>
    <col min="5640" max="5888" width="9" style="3"/>
    <col min="5889" max="5889" width="16.5" style="3" customWidth="1"/>
    <col min="5890" max="5890" width="19.125" style="3" customWidth="1"/>
    <col min="5891" max="5891" width="17.625" style="3" customWidth="1"/>
    <col min="5892" max="5892" width="16" style="3" customWidth="1"/>
    <col min="5893" max="5893" width="3.125" style="3" customWidth="1"/>
    <col min="5894" max="5894" width="13.125" style="3" customWidth="1"/>
    <col min="5895" max="5895" width="17" style="3" customWidth="1"/>
    <col min="5896" max="6144" width="9" style="3"/>
    <col min="6145" max="6145" width="16.5" style="3" customWidth="1"/>
    <col min="6146" max="6146" width="19.125" style="3" customWidth="1"/>
    <col min="6147" max="6147" width="17.625" style="3" customWidth="1"/>
    <col min="6148" max="6148" width="16" style="3" customWidth="1"/>
    <col min="6149" max="6149" width="3.125" style="3" customWidth="1"/>
    <col min="6150" max="6150" width="13.125" style="3" customWidth="1"/>
    <col min="6151" max="6151" width="17" style="3" customWidth="1"/>
    <col min="6152" max="6400" width="9" style="3"/>
    <col min="6401" max="6401" width="16.5" style="3" customWidth="1"/>
    <col min="6402" max="6402" width="19.125" style="3" customWidth="1"/>
    <col min="6403" max="6403" width="17.625" style="3" customWidth="1"/>
    <col min="6404" max="6404" width="16" style="3" customWidth="1"/>
    <col min="6405" max="6405" width="3.125" style="3" customWidth="1"/>
    <col min="6406" max="6406" width="13.125" style="3" customWidth="1"/>
    <col min="6407" max="6407" width="17" style="3" customWidth="1"/>
    <col min="6408" max="6656" width="9" style="3"/>
    <col min="6657" max="6657" width="16.5" style="3" customWidth="1"/>
    <col min="6658" max="6658" width="19.125" style="3" customWidth="1"/>
    <col min="6659" max="6659" width="17.625" style="3" customWidth="1"/>
    <col min="6660" max="6660" width="16" style="3" customWidth="1"/>
    <col min="6661" max="6661" width="3.125" style="3" customWidth="1"/>
    <col min="6662" max="6662" width="13.125" style="3" customWidth="1"/>
    <col min="6663" max="6663" width="17" style="3" customWidth="1"/>
    <col min="6664" max="6912" width="9" style="3"/>
    <col min="6913" max="6913" width="16.5" style="3" customWidth="1"/>
    <col min="6914" max="6914" width="19.125" style="3" customWidth="1"/>
    <col min="6915" max="6915" width="17.625" style="3" customWidth="1"/>
    <col min="6916" max="6916" width="16" style="3" customWidth="1"/>
    <col min="6917" max="6917" width="3.125" style="3" customWidth="1"/>
    <col min="6918" max="6918" width="13.125" style="3" customWidth="1"/>
    <col min="6919" max="6919" width="17" style="3" customWidth="1"/>
    <col min="6920" max="7168" width="9" style="3"/>
    <col min="7169" max="7169" width="16.5" style="3" customWidth="1"/>
    <col min="7170" max="7170" width="19.125" style="3" customWidth="1"/>
    <col min="7171" max="7171" width="17.625" style="3" customWidth="1"/>
    <col min="7172" max="7172" width="16" style="3" customWidth="1"/>
    <col min="7173" max="7173" width="3.125" style="3" customWidth="1"/>
    <col min="7174" max="7174" width="13.125" style="3" customWidth="1"/>
    <col min="7175" max="7175" width="17" style="3" customWidth="1"/>
    <col min="7176" max="7424" width="9" style="3"/>
    <col min="7425" max="7425" width="16.5" style="3" customWidth="1"/>
    <col min="7426" max="7426" width="19.125" style="3" customWidth="1"/>
    <col min="7427" max="7427" width="17.625" style="3" customWidth="1"/>
    <col min="7428" max="7428" width="16" style="3" customWidth="1"/>
    <col min="7429" max="7429" width="3.125" style="3" customWidth="1"/>
    <col min="7430" max="7430" width="13.125" style="3" customWidth="1"/>
    <col min="7431" max="7431" width="17" style="3" customWidth="1"/>
    <col min="7432" max="7680" width="9" style="3"/>
    <col min="7681" max="7681" width="16.5" style="3" customWidth="1"/>
    <col min="7682" max="7682" width="19.125" style="3" customWidth="1"/>
    <col min="7683" max="7683" width="17.625" style="3" customWidth="1"/>
    <col min="7684" max="7684" width="16" style="3" customWidth="1"/>
    <col min="7685" max="7685" width="3.125" style="3" customWidth="1"/>
    <col min="7686" max="7686" width="13.125" style="3" customWidth="1"/>
    <col min="7687" max="7687" width="17" style="3" customWidth="1"/>
    <col min="7688" max="7936" width="9" style="3"/>
    <col min="7937" max="7937" width="16.5" style="3" customWidth="1"/>
    <col min="7938" max="7938" width="19.125" style="3" customWidth="1"/>
    <col min="7939" max="7939" width="17.625" style="3" customWidth="1"/>
    <col min="7940" max="7940" width="16" style="3" customWidth="1"/>
    <col min="7941" max="7941" width="3.125" style="3" customWidth="1"/>
    <col min="7942" max="7942" width="13.125" style="3" customWidth="1"/>
    <col min="7943" max="7943" width="17" style="3" customWidth="1"/>
    <col min="7944" max="8192" width="9" style="3"/>
    <col min="8193" max="8193" width="16.5" style="3" customWidth="1"/>
    <col min="8194" max="8194" width="19.125" style="3" customWidth="1"/>
    <col min="8195" max="8195" width="17.625" style="3" customWidth="1"/>
    <col min="8196" max="8196" width="16" style="3" customWidth="1"/>
    <col min="8197" max="8197" width="3.125" style="3" customWidth="1"/>
    <col min="8198" max="8198" width="13.125" style="3" customWidth="1"/>
    <col min="8199" max="8199" width="17" style="3" customWidth="1"/>
    <col min="8200" max="8448" width="9" style="3"/>
    <col min="8449" max="8449" width="16.5" style="3" customWidth="1"/>
    <col min="8450" max="8450" width="19.125" style="3" customWidth="1"/>
    <col min="8451" max="8451" width="17.625" style="3" customWidth="1"/>
    <col min="8452" max="8452" width="16" style="3" customWidth="1"/>
    <col min="8453" max="8453" width="3.125" style="3" customWidth="1"/>
    <col min="8454" max="8454" width="13.125" style="3" customWidth="1"/>
    <col min="8455" max="8455" width="17" style="3" customWidth="1"/>
    <col min="8456" max="8704" width="9" style="3"/>
    <col min="8705" max="8705" width="16.5" style="3" customWidth="1"/>
    <col min="8706" max="8706" width="19.125" style="3" customWidth="1"/>
    <col min="8707" max="8707" width="17.625" style="3" customWidth="1"/>
    <col min="8708" max="8708" width="16" style="3" customWidth="1"/>
    <col min="8709" max="8709" width="3.125" style="3" customWidth="1"/>
    <col min="8710" max="8710" width="13.125" style="3" customWidth="1"/>
    <col min="8711" max="8711" width="17" style="3" customWidth="1"/>
    <col min="8712" max="8960" width="9" style="3"/>
    <col min="8961" max="8961" width="16.5" style="3" customWidth="1"/>
    <col min="8962" max="8962" width="19.125" style="3" customWidth="1"/>
    <col min="8963" max="8963" width="17.625" style="3" customWidth="1"/>
    <col min="8964" max="8964" width="16" style="3" customWidth="1"/>
    <col min="8965" max="8965" width="3.125" style="3" customWidth="1"/>
    <col min="8966" max="8966" width="13.125" style="3" customWidth="1"/>
    <col min="8967" max="8967" width="17" style="3" customWidth="1"/>
    <col min="8968" max="9216" width="9" style="3"/>
    <col min="9217" max="9217" width="16.5" style="3" customWidth="1"/>
    <col min="9218" max="9218" width="19.125" style="3" customWidth="1"/>
    <col min="9219" max="9219" width="17.625" style="3" customWidth="1"/>
    <col min="9220" max="9220" width="16" style="3" customWidth="1"/>
    <col min="9221" max="9221" width="3.125" style="3" customWidth="1"/>
    <col min="9222" max="9222" width="13.125" style="3" customWidth="1"/>
    <col min="9223" max="9223" width="17" style="3" customWidth="1"/>
    <col min="9224" max="9472" width="9" style="3"/>
    <col min="9473" max="9473" width="16.5" style="3" customWidth="1"/>
    <col min="9474" max="9474" width="19.125" style="3" customWidth="1"/>
    <col min="9475" max="9475" width="17.625" style="3" customWidth="1"/>
    <col min="9476" max="9476" width="16" style="3" customWidth="1"/>
    <col min="9477" max="9477" width="3.125" style="3" customWidth="1"/>
    <col min="9478" max="9478" width="13.125" style="3" customWidth="1"/>
    <col min="9479" max="9479" width="17" style="3" customWidth="1"/>
    <col min="9480" max="9728" width="9" style="3"/>
    <col min="9729" max="9729" width="16.5" style="3" customWidth="1"/>
    <col min="9730" max="9730" width="19.125" style="3" customWidth="1"/>
    <col min="9731" max="9731" width="17.625" style="3" customWidth="1"/>
    <col min="9732" max="9732" width="16" style="3" customWidth="1"/>
    <col min="9733" max="9733" width="3.125" style="3" customWidth="1"/>
    <col min="9734" max="9734" width="13.125" style="3" customWidth="1"/>
    <col min="9735" max="9735" width="17" style="3" customWidth="1"/>
    <col min="9736" max="9984" width="9" style="3"/>
    <col min="9985" max="9985" width="16.5" style="3" customWidth="1"/>
    <col min="9986" max="9986" width="19.125" style="3" customWidth="1"/>
    <col min="9987" max="9987" width="17.625" style="3" customWidth="1"/>
    <col min="9988" max="9988" width="16" style="3" customWidth="1"/>
    <col min="9989" max="9989" width="3.125" style="3" customWidth="1"/>
    <col min="9990" max="9990" width="13.125" style="3" customWidth="1"/>
    <col min="9991" max="9991" width="17" style="3" customWidth="1"/>
    <col min="9992" max="10240" width="9" style="3"/>
    <col min="10241" max="10241" width="16.5" style="3" customWidth="1"/>
    <col min="10242" max="10242" width="19.125" style="3" customWidth="1"/>
    <col min="10243" max="10243" width="17.625" style="3" customWidth="1"/>
    <col min="10244" max="10244" width="16" style="3" customWidth="1"/>
    <col min="10245" max="10245" width="3.125" style="3" customWidth="1"/>
    <col min="10246" max="10246" width="13.125" style="3" customWidth="1"/>
    <col min="10247" max="10247" width="17" style="3" customWidth="1"/>
    <col min="10248" max="10496" width="9" style="3"/>
    <col min="10497" max="10497" width="16.5" style="3" customWidth="1"/>
    <col min="10498" max="10498" width="19.125" style="3" customWidth="1"/>
    <col min="10499" max="10499" width="17.625" style="3" customWidth="1"/>
    <col min="10500" max="10500" width="16" style="3" customWidth="1"/>
    <col min="10501" max="10501" width="3.125" style="3" customWidth="1"/>
    <col min="10502" max="10502" width="13.125" style="3" customWidth="1"/>
    <col min="10503" max="10503" width="17" style="3" customWidth="1"/>
    <col min="10504" max="10752" width="9" style="3"/>
    <col min="10753" max="10753" width="16.5" style="3" customWidth="1"/>
    <col min="10754" max="10754" width="19.125" style="3" customWidth="1"/>
    <col min="10755" max="10755" width="17.625" style="3" customWidth="1"/>
    <col min="10756" max="10756" width="16" style="3" customWidth="1"/>
    <col min="10757" max="10757" width="3.125" style="3" customWidth="1"/>
    <col min="10758" max="10758" width="13.125" style="3" customWidth="1"/>
    <col min="10759" max="10759" width="17" style="3" customWidth="1"/>
    <col min="10760" max="11008" width="9" style="3"/>
    <col min="11009" max="11009" width="16.5" style="3" customWidth="1"/>
    <col min="11010" max="11010" width="19.125" style="3" customWidth="1"/>
    <col min="11011" max="11011" width="17.625" style="3" customWidth="1"/>
    <col min="11012" max="11012" width="16" style="3" customWidth="1"/>
    <col min="11013" max="11013" width="3.125" style="3" customWidth="1"/>
    <col min="11014" max="11014" width="13.125" style="3" customWidth="1"/>
    <col min="11015" max="11015" width="17" style="3" customWidth="1"/>
    <col min="11016" max="11264" width="9" style="3"/>
    <col min="11265" max="11265" width="16.5" style="3" customWidth="1"/>
    <col min="11266" max="11266" width="19.125" style="3" customWidth="1"/>
    <col min="11267" max="11267" width="17.625" style="3" customWidth="1"/>
    <col min="11268" max="11268" width="16" style="3" customWidth="1"/>
    <col min="11269" max="11269" width="3.125" style="3" customWidth="1"/>
    <col min="11270" max="11270" width="13.125" style="3" customWidth="1"/>
    <col min="11271" max="11271" width="17" style="3" customWidth="1"/>
    <col min="11272" max="11520" width="9" style="3"/>
    <col min="11521" max="11521" width="16.5" style="3" customWidth="1"/>
    <col min="11522" max="11522" width="19.125" style="3" customWidth="1"/>
    <col min="11523" max="11523" width="17.625" style="3" customWidth="1"/>
    <col min="11524" max="11524" width="16" style="3" customWidth="1"/>
    <col min="11525" max="11525" width="3.125" style="3" customWidth="1"/>
    <col min="11526" max="11526" width="13.125" style="3" customWidth="1"/>
    <col min="11527" max="11527" width="17" style="3" customWidth="1"/>
    <col min="11528" max="11776" width="9" style="3"/>
    <col min="11777" max="11777" width="16.5" style="3" customWidth="1"/>
    <col min="11778" max="11778" width="19.125" style="3" customWidth="1"/>
    <col min="11779" max="11779" width="17.625" style="3" customWidth="1"/>
    <col min="11780" max="11780" width="16" style="3" customWidth="1"/>
    <col min="11781" max="11781" width="3.125" style="3" customWidth="1"/>
    <col min="11782" max="11782" width="13.125" style="3" customWidth="1"/>
    <col min="11783" max="11783" width="17" style="3" customWidth="1"/>
    <col min="11784" max="12032" width="9" style="3"/>
    <col min="12033" max="12033" width="16.5" style="3" customWidth="1"/>
    <col min="12034" max="12034" width="19.125" style="3" customWidth="1"/>
    <col min="12035" max="12035" width="17.625" style="3" customWidth="1"/>
    <col min="12036" max="12036" width="16" style="3" customWidth="1"/>
    <col min="12037" max="12037" width="3.125" style="3" customWidth="1"/>
    <col min="12038" max="12038" width="13.125" style="3" customWidth="1"/>
    <col min="12039" max="12039" width="17" style="3" customWidth="1"/>
    <col min="12040" max="12288" width="9" style="3"/>
    <col min="12289" max="12289" width="16.5" style="3" customWidth="1"/>
    <col min="12290" max="12290" width="19.125" style="3" customWidth="1"/>
    <col min="12291" max="12291" width="17.625" style="3" customWidth="1"/>
    <col min="12292" max="12292" width="16" style="3" customWidth="1"/>
    <col min="12293" max="12293" width="3.125" style="3" customWidth="1"/>
    <col min="12294" max="12294" width="13.125" style="3" customWidth="1"/>
    <col min="12295" max="12295" width="17" style="3" customWidth="1"/>
    <col min="12296" max="12544" width="9" style="3"/>
    <col min="12545" max="12545" width="16.5" style="3" customWidth="1"/>
    <col min="12546" max="12546" width="19.125" style="3" customWidth="1"/>
    <col min="12547" max="12547" width="17.625" style="3" customWidth="1"/>
    <col min="12548" max="12548" width="16" style="3" customWidth="1"/>
    <col min="12549" max="12549" width="3.125" style="3" customWidth="1"/>
    <col min="12550" max="12550" width="13.125" style="3" customWidth="1"/>
    <col min="12551" max="12551" width="17" style="3" customWidth="1"/>
    <col min="12552" max="12800" width="9" style="3"/>
    <col min="12801" max="12801" width="16.5" style="3" customWidth="1"/>
    <col min="12802" max="12802" width="19.125" style="3" customWidth="1"/>
    <col min="12803" max="12803" width="17.625" style="3" customWidth="1"/>
    <col min="12804" max="12804" width="16" style="3" customWidth="1"/>
    <col min="12805" max="12805" width="3.125" style="3" customWidth="1"/>
    <col min="12806" max="12806" width="13.125" style="3" customWidth="1"/>
    <col min="12807" max="12807" width="17" style="3" customWidth="1"/>
    <col min="12808" max="13056" width="9" style="3"/>
    <col min="13057" max="13057" width="16.5" style="3" customWidth="1"/>
    <col min="13058" max="13058" width="19.125" style="3" customWidth="1"/>
    <col min="13059" max="13059" width="17.625" style="3" customWidth="1"/>
    <col min="13060" max="13060" width="16" style="3" customWidth="1"/>
    <col min="13061" max="13061" width="3.125" style="3" customWidth="1"/>
    <col min="13062" max="13062" width="13.125" style="3" customWidth="1"/>
    <col min="13063" max="13063" width="17" style="3" customWidth="1"/>
    <col min="13064" max="13312" width="9" style="3"/>
    <col min="13313" max="13313" width="16.5" style="3" customWidth="1"/>
    <col min="13314" max="13314" width="19.125" style="3" customWidth="1"/>
    <col min="13315" max="13315" width="17.625" style="3" customWidth="1"/>
    <col min="13316" max="13316" width="16" style="3" customWidth="1"/>
    <col min="13317" max="13317" width="3.125" style="3" customWidth="1"/>
    <col min="13318" max="13318" width="13.125" style="3" customWidth="1"/>
    <col min="13319" max="13319" width="17" style="3" customWidth="1"/>
    <col min="13320" max="13568" width="9" style="3"/>
    <col min="13569" max="13569" width="16.5" style="3" customWidth="1"/>
    <col min="13570" max="13570" width="19.125" style="3" customWidth="1"/>
    <col min="13571" max="13571" width="17.625" style="3" customWidth="1"/>
    <col min="13572" max="13572" width="16" style="3" customWidth="1"/>
    <col min="13573" max="13573" width="3.125" style="3" customWidth="1"/>
    <col min="13574" max="13574" width="13.125" style="3" customWidth="1"/>
    <col min="13575" max="13575" width="17" style="3" customWidth="1"/>
    <col min="13576" max="13824" width="9" style="3"/>
    <col min="13825" max="13825" width="16.5" style="3" customWidth="1"/>
    <col min="13826" max="13826" width="19.125" style="3" customWidth="1"/>
    <col min="13827" max="13827" width="17.625" style="3" customWidth="1"/>
    <col min="13828" max="13828" width="16" style="3" customWidth="1"/>
    <col min="13829" max="13829" width="3.125" style="3" customWidth="1"/>
    <col min="13830" max="13830" width="13.125" style="3" customWidth="1"/>
    <col min="13831" max="13831" width="17" style="3" customWidth="1"/>
    <col min="13832" max="14080" width="9" style="3"/>
    <col min="14081" max="14081" width="16.5" style="3" customWidth="1"/>
    <col min="14082" max="14082" width="19.125" style="3" customWidth="1"/>
    <col min="14083" max="14083" width="17.625" style="3" customWidth="1"/>
    <col min="14084" max="14084" width="16" style="3" customWidth="1"/>
    <col min="14085" max="14085" width="3.125" style="3" customWidth="1"/>
    <col min="14086" max="14086" width="13.125" style="3" customWidth="1"/>
    <col min="14087" max="14087" width="17" style="3" customWidth="1"/>
    <col min="14088" max="14336" width="9" style="3"/>
    <col min="14337" max="14337" width="16.5" style="3" customWidth="1"/>
    <col min="14338" max="14338" width="19.125" style="3" customWidth="1"/>
    <col min="14339" max="14339" width="17.625" style="3" customWidth="1"/>
    <col min="14340" max="14340" width="16" style="3" customWidth="1"/>
    <col min="14341" max="14341" width="3.125" style="3" customWidth="1"/>
    <col min="14342" max="14342" width="13.125" style="3" customWidth="1"/>
    <col min="14343" max="14343" width="17" style="3" customWidth="1"/>
    <col min="14344" max="14592" width="9" style="3"/>
    <col min="14593" max="14593" width="16.5" style="3" customWidth="1"/>
    <col min="14594" max="14594" width="19.125" style="3" customWidth="1"/>
    <col min="14595" max="14595" width="17.625" style="3" customWidth="1"/>
    <col min="14596" max="14596" width="16" style="3" customWidth="1"/>
    <col min="14597" max="14597" width="3.125" style="3" customWidth="1"/>
    <col min="14598" max="14598" width="13.125" style="3" customWidth="1"/>
    <col min="14599" max="14599" width="17" style="3" customWidth="1"/>
    <col min="14600" max="14848" width="9" style="3"/>
    <col min="14849" max="14849" width="16.5" style="3" customWidth="1"/>
    <col min="14850" max="14850" width="19.125" style="3" customWidth="1"/>
    <col min="14851" max="14851" width="17.625" style="3" customWidth="1"/>
    <col min="14852" max="14852" width="16" style="3" customWidth="1"/>
    <col min="14853" max="14853" width="3.125" style="3" customWidth="1"/>
    <col min="14854" max="14854" width="13.125" style="3" customWidth="1"/>
    <col min="14855" max="14855" width="17" style="3" customWidth="1"/>
    <col min="14856" max="15104" width="9" style="3"/>
    <col min="15105" max="15105" width="16.5" style="3" customWidth="1"/>
    <col min="15106" max="15106" width="19.125" style="3" customWidth="1"/>
    <col min="15107" max="15107" width="17.625" style="3" customWidth="1"/>
    <col min="15108" max="15108" width="16" style="3" customWidth="1"/>
    <col min="15109" max="15109" width="3.125" style="3" customWidth="1"/>
    <col min="15110" max="15110" width="13.125" style="3" customWidth="1"/>
    <col min="15111" max="15111" width="17" style="3" customWidth="1"/>
    <col min="15112" max="15360" width="9" style="3"/>
    <col min="15361" max="15361" width="16.5" style="3" customWidth="1"/>
    <col min="15362" max="15362" width="19.125" style="3" customWidth="1"/>
    <col min="15363" max="15363" width="17.625" style="3" customWidth="1"/>
    <col min="15364" max="15364" width="16" style="3" customWidth="1"/>
    <col min="15365" max="15365" width="3.125" style="3" customWidth="1"/>
    <col min="15366" max="15366" width="13.125" style="3" customWidth="1"/>
    <col min="15367" max="15367" width="17" style="3" customWidth="1"/>
    <col min="15368" max="15616" width="9" style="3"/>
    <col min="15617" max="15617" width="16.5" style="3" customWidth="1"/>
    <col min="15618" max="15618" width="19.125" style="3" customWidth="1"/>
    <col min="15619" max="15619" width="17.625" style="3" customWidth="1"/>
    <col min="15620" max="15620" width="16" style="3" customWidth="1"/>
    <col min="15621" max="15621" width="3.125" style="3" customWidth="1"/>
    <col min="15622" max="15622" width="13.125" style="3" customWidth="1"/>
    <col min="15623" max="15623" width="17" style="3" customWidth="1"/>
    <col min="15624" max="15872" width="9" style="3"/>
    <col min="15873" max="15873" width="16.5" style="3" customWidth="1"/>
    <col min="15874" max="15874" width="19.125" style="3" customWidth="1"/>
    <col min="15875" max="15875" width="17.625" style="3" customWidth="1"/>
    <col min="15876" max="15876" width="16" style="3" customWidth="1"/>
    <col min="15877" max="15877" width="3.125" style="3" customWidth="1"/>
    <col min="15878" max="15878" width="13.125" style="3" customWidth="1"/>
    <col min="15879" max="15879" width="17" style="3" customWidth="1"/>
    <col min="15880" max="16128" width="9" style="3"/>
    <col min="16129" max="16129" width="16.5" style="3" customWidth="1"/>
    <col min="16130" max="16130" width="19.125" style="3" customWidth="1"/>
    <col min="16131" max="16131" width="17.625" style="3" customWidth="1"/>
    <col min="16132" max="16132" width="16" style="3" customWidth="1"/>
    <col min="16133" max="16133" width="3.125" style="3" customWidth="1"/>
    <col min="16134" max="16134" width="13.125" style="3" customWidth="1"/>
    <col min="16135" max="16135" width="17" style="3" customWidth="1"/>
    <col min="16136" max="16384" width="9" style="3"/>
  </cols>
  <sheetData>
    <row r="1" spans="1:11" ht="30" customHeight="1">
      <c r="A1" s="147" t="s">
        <v>0</v>
      </c>
      <c r="B1" s="147"/>
      <c r="C1" s="147"/>
      <c r="D1" s="147"/>
      <c r="E1" s="147"/>
      <c r="F1" s="147"/>
      <c r="G1" s="147"/>
      <c r="H1" s="1"/>
    </row>
    <row r="2" spans="1:11" ht="22.5" customHeight="1">
      <c r="A2" s="148" t="s">
        <v>39</v>
      </c>
      <c r="B2" s="148"/>
      <c r="C2" s="148"/>
      <c r="D2" s="148"/>
      <c r="E2" s="148"/>
      <c r="F2" s="148"/>
      <c r="G2" s="148"/>
    </row>
    <row r="3" spans="1:11" ht="18.75">
      <c r="A3" s="4" t="s">
        <v>1</v>
      </c>
      <c r="F3" s="5"/>
      <c r="G3" s="6"/>
    </row>
    <row r="4" spans="1:11" ht="18.75" customHeight="1">
      <c r="A4" s="7" t="s">
        <v>2</v>
      </c>
      <c r="B4" s="8"/>
      <c r="C4" s="9"/>
      <c r="D4" s="10"/>
      <c r="E4" s="11"/>
      <c r="F4" s="11"/>
      <c r="G4" s="2"/>
    </row>
    <row r="5" spans="1:11" ht="19.5" customHeight="1">
      <c r="A5" s="12" t="s">
        <v>3</v>
      </c>
      <c r="B5" s="13"/>
      <c r="C5" s="14"/>
      <c r="D5" s="15"/>
      <c r="E5" s="16"/>
      <c r="F5" s="16"/>
      <c r="G5" s="17"/>
    </row>
    <row r="6" spans="1:11" ht="92.25" customHeight="1" thickBot="1">
      <c r="A6" s="149" t="s">
        <v>43</v>
      </c>
      <c r="B6" s="149"/>
      <c r="C6" s="149"/>
      <c r="D6" s="149"/>
      <c r="E6" s="149"/>
      <c r="F6" s="149"/>
      <c r="G6" s="149"/>
    </row>
    <row r="7" spans="1:11" ht="24" customHeight="1" thickTop="1" thickBot="1">
      <c r="A7" s="18"/>
      <c r="B7" s="19">
        <v>23103</v>
      </c>
      <c r="C7" s="20" t="s">
        <v>4</v>
      </c>
      <c r="D7" s="21">
        <f>DATEDIF(B7,G7,"Ｙ")</f>
        <v>60</v>
      </c>
      <c r="E7" s="150" t="s">
        <v>5</v>
      </c>
      <c r="F7" s="151"/>
      <c r="G7" s="22">
        <v>45383</v>
      </c>
      <c r="H7" s="23"/>
    </row>
    <row r="8" spans="1:11" ht="24" customHeight="1" thickTop="1" thickBot="1">
      <c r="A8" s="24" t="s">
        <v>6</v>
      </c>
      <c r="B8" s="25">
        <v>410000</v>
      </c>
      <c r="C8" s="26" t="s">
        <v>7</v>
      </c>
      <c r="D8" s="27">
        <v>340000</v>
      </c>
      <c r="E8" s="2"/>
      <c r="F8" s="2"/>
      <c r="G8" s="2"/>
      <c r="K8" s="28"/>
    </row>
    <row r="9" spans="1:11" s="33" customFormat="1" ht="9.75" customHeight="1" thickTop="1" thickBot="1">
      <c r="A9" s="29"/>
      <c r="B9" s="30"/>
      <c r="C9" s="31"/>
      <c r="D9" s="32"/>
      <c r="G9" s="34"/>
      <c r="H9" s="35"/>
      <c r="I9" s="35"/>
    </row>
    <row r="10" spans="1:11" ht="24" customHeight="1" thickBot="1">
      <c r="A10" s="36" t="s">
        <v>8</v>
      </c>
      <c r="B10" s="37"/>
      <c r="D10" s="38">
        <f>IF(B8=0,MIN(B8,D8),MIN(B8,D8))</f>
        <v>340000</v>
      </c>
    </row>
    <row r="11" spans="1:11" ht="6.75" customHeight="1">
      <c r="A11" s="39"/>
      <c r="B11" s="37"/>
      <c r="C11" s="40"/>
      <c r="D11" s="2"/>
    </row>
    <row r="12" spans="1:11" ht="0.75" customHeight="1">
      <c r="A12" s="39"/>
      <c r="B12" s="37"/>
      <c r="C12" s="40"/>
      <c r="D12" s="41"/>
      <c r="E12" s="152"/>
      <c r="F12" s="152"/>
      <c r="H12" s="35"/>
    </row>
    <row r="13" spans="1:11" s="42" customFormat="1" ht="14.25">
      <c r="A13" s="42" t="s">
        <v>38</v>
      </c>
      <c r="H13" s="17"/>
      <c r="I13" s="17"/>
    </row>
    <row r="14" spans="1:11" ht="21.95" customHeight="1">
      <c r="A14" s="43" t="s">
        <v>9</v>
      </c>
      <c r="B14" s="44">
        <v>44652</v>
      </c>
      <c r="C14" s="45" t="s">
        <v>10</v>
      </c>
      <c r="D14" s="44">
        <v>45016</v>
      </c>
      <c r="E14" s="46" t="s">
        <v>11</v>
      </c>
      <c r="F14" s="47"/>
      <c r="G14" s="48">
        <f>DATEDIF(B14,D14+30,"Ｍ")</f>
        <v>12</v>
      </c>
    </row>
    <row r="15" spans="1:11" ht="21.95" customHeight="1">
      <c r="A15" s="43" t="s">
        <v>12</v>
      </c>
      <c r="B15" s="44">
        <f>IF(AND(65&gt;D7,D7&gt;=40),B14,0)</f>
        <v>44652</v>
      </c>
      <c r="C15" s="49" t="s">
        <v>13</v>
      </c>
      <c r="D15" s="50">
        <f>IF(AND(65&gt;D7,D7&gt;=40),D14,0)</f>
        <v>45016</v>
      </c>
      <c r="E15" s="51" t="s">
        <v>11</v>
      </c>
      <c r="F15" s="52"/>
      <c r="G15" s="53">
        <f>IF(AND(65&gt;D7,D7&gt;=40),G14,0)</f>
        <v>12</v>
      </c>
    </row>
    <row r="16" spans="1:11" ht="19.5" customHeight="1">
      <c r="A16" s="54" t="s">
        <v>14</v>
      </c>
      <c r="C16" s="55"/>
    </row>
    <row r="17" spans="1:9" ht="14.25">
      <c r="A17" s="42" t="s">
        <v>37</v>
      </c>
    </row>
    <row r="18" spans="1:9" ht="21.95" customHeight="1">
      <c r="A18" s="43" t="s">
        <v>9</v>
      </c>
      <c r="B18" s="56">
        <f>D10</f>
        <v>340000</v>
      </c>
      <c r="C18" s="57" t="s">
        <v>15</v>
      </c>
      <c r="D18" s="58" t="s">
        <v>32</v>
      </c>
      <c r="E18" s="59"/>
      <c r="F18" s="60"/>
      <c r="G18" s="61">
        <f>INT(B18*99/1000)</f>
        <v>33660</v>
      </c>
    </row>
    <row r="19" spans="1:9" ht="21.95" customHeight="1">
      <c r="A19" s="43" t="s">
        <v>12</v>
      </c>
      <c r="B19" s="62">
        <f>IF(AND(65&gt;D7,D7&gt;=40),B18,0)</f>
        <v>340000</v>
      </c>
      <c r="C19" s="57" t="s">
        <v>16</v>
      </c>
      <c r="D19" s="58" t="s">
        <v>40</v>
      </c>
      <c r="E19" s="63"/>
      <c r="F19" s="45"/>
      <c r="G19" s="64">
        <f>IF(B19=0,0,INT(B19*16.54/1000))</f>
        <v>5623</v>
      </c>
    </row>
    <row r="20" spans="1:9" ht="9" customHeight="1">
      <c r="A20" s="54"/>
      <c r="B20" s="65"/>
      <c r="C20" s="37"/>
      <c r="D20" s="66"/>
      <c r="E20" s="67"/>
      <c r="F20" s="39"/>
      <c r="G20" s="68"/>
    </row>
    <row r="21" spans="1:9" s="42" customFormat="1" ht="14.25">
      <c r="A21" s="17" t="s">
        <v>36</v>
      </c>
      <c r="B21" s="17"/>
      <c r="C21" s="17"/>
      <c r="D21" s="17"/>
      <c r="E21" s="17"/>
      <c r="F21" s="17"/>
      <c r="G21" s="17"/>
      <c r="H21" s="17"/>
      <c r="I21" s="17"/>
    </row>
    <row r="22" spans="1:9" s="42" customFormat="1" ht="14.25">
      <c r="A22" s="69" t="s">
        <v>17</v>
      </c>
      <c r="B22" s="17"/>
      <c r="C22" s="17"/>
      <c r="D22" s="17"/>
      <c r="E22" s="17"/>
      <c r="F22" s="17"/>
      <c r="G22" s="17"/>
      <c r="H22" s="17"/>
      <c r="I22" s="17"/>
    </row>
    <row r="23" spans="1:9" ht="21.95" customHeight="1">
      <c r="A23" s="43" t="s">
        <v>18</v>
      </c>
      <c r="B23" s="70">
        <f>$B$14</f>
        <v>44652</v>
      </c>
      <c r="C23" s="71">
        <f>$D$14</f>
        <v>45016</v>
      </c>
      <c r="D23" s="72">
        <f>$G$18</f>
        <v>33660</v>
      </c>
      <c r="E23" s="57" t="s">
        <v>19</v>
      </c>
      <c r="F23" s="73">
        <f>G14</f>
        <v>12</v>
      </c>
      <c r="G23" s="74">
        <f>ROUND(D23*F23,0)</f>
        <v>403920</v>
      </c>
    </row>
    <row r="24" spans="1:9" ht="21.95" customHeight="1" thickBot="1">
      <c r="A24" s="43" t="s">
        <v>20</v>
      </c>
      <c r="B24" s="70">
        <f>$B$15</f>
        <v>44652</v>
      </c>
      <c r="C24" s="71">
        <f>$D$15</f>
        <v>45016</v>
      </c>
      <c r="D24" s="75">
        <f>$G$19</f>
        <v>5623</v>
      </c>
      <c r="E24" s="76" t="str">
        <f>E23</f>
        <v>×</v>
      </c>
      <c r="F24" s="77">
        <f>G15</f>
        <v>12</v>
      </c>
      <c r="G24" s="78">
        <f>ROUND(D24*F24,0)</f>
        <v>67476</v>
      </c>
    </row>
    <row r="25" spans="1:9" ht="21.95" customHeight="1" thickBot="1">
      <c r="A25" s="79" t="s">
        <v>21</v>
      </c>
      <c r="B25" s="80"/>
      <c r="C25" s="81"/>
      <c r="D25" s="81"/>
      <c r="E25" s="81"/>
      <c r="F25" s="81"/>
      <c r="G25" s="82">
        <f>SUM(G23:G24)</f>
        <v>471396</v>
      </c>
    </row>
    <row r="26" spans="1:9" ht="7.5" customHeight="1">
      <c r="A26" s="9"/>
      <c r="B26" s="35"/>
      <c r="C26" s="35"/>
      <c r="D26" s="35"/>
      <c r="E26" s="35"/>
      <c r="F26" s="35"/>
      <c r="G26" s="83"/>
    </row>
    <row r="27" spans="1:9" s="42" customFormat="1" ht="14.25">
      <c r="A27" s="69" t="s">
        <v>22</v>
      </c>
      <c r="B27" s="17"/>
      <c r="C27" s="17"/>
      <c r="D27" s="17"/>
      <c r="E27" s="17"/>
      <c r="F27" s="17"/>
      <c r="G27" s="17"/>
      <c r="H27" s="17"/>
      <c r="I27" s="17"/>
    </row>
    <row r="28" spans="1:9" ht="21.95" customHeight="1">
      <c r="A28" s="143" t="s">
        <v>9</v>
      </c>
      <c r="B28" s="84">
        <f>B14</f>
        <v>44652</v>
      </c>
      <c r="C28" s="85"/>
      <c r="D28" s="86">
        <f>$G$18</f>
        <v>33660</v>
      </c>
      <c r="E28" s="87"/>
      <c r="F28" s="88"/>
      <c r="G28" s="89">
        <f>$D$28</f>
        <v>33660</v>
      </c>
    </row>
    <row r="29" spans="1:9" ht="21.95" customHeight="1">
      <c r="A29" s="144"/>
      <c r="B29" s="90">
        <v>44682</v>
      </c>
      <c r="C29" s="91">
        <v>44805</v>
      </c>
      <c r="D29" s="92">
        <f>G18</f>
        <v>33660</v>
      </c>
      <c r="E29" s="93" t="s">
        <v>19</v>
      </c>
      <c r="F29" s="141">
        <f>LOOKUP($G$14-7,割引率!A1:C13)</f>
        <v>4.9512666000000003</v>
      </c>
      <c r="G29" s="78">
        <f>ROUND($D$29*$F$29,0)</f>
        <v>166660</v>
      </c>
    </row>
    <row r="30" spans="1:9" ht="21.95" customHeight="1">
      <c r="A30" s="146"/>
      <c r="B30" s="94">
        <v>44835</v>
      </c>
      <c r="C30" s="95">
        <f>C23</f>
        <v>45016</v>
      </c>
      <c r="D30" s="96">
        <f>$G$18</f>
        <v>33660</v>
      </c>
      <c r="E30" s="76" t="s">
        <v>19</v>
      </c>
      <c r="F30" s="141">
        <v>5.9318472</v>
      </c>
      <c r="G30" s="97">
        <f>ROUND($D$30*$F$30,0)</f>
        <v>199666</v>
      </c>
    </row>
    <row r="31" spans="1:9" ht="21.95" customHeight="1">
      <c r="A31" s="143" t="s">
        <v>12</v>
      </c>
      <c r="B31" s="84">
        <f>B15</f>
        <v>44652</v>
      </c>
      <c r="C31" s="98"/>
      <c r="D31" s="99">
        <f>$G$19</f>
        <v>5623</v>
      </c>
      <c r="E31" s="100"/>
      <c r="F31" s="88"/>
      <c r="G31" s="89">
        <f>$D$31</f>
        <v>5623</v>
      </c>
    </row>
    <row r="32" spans="1:9" ht="21.95" customHeight="1">
      <c r="A32" s="144"/>
      <c r="B32" s="101">
        <f>B29</f>
        <v>44682</v>
      </c>
      <c r="C32" s="91">
        <f>C29</f>
        <v>44805</v>
      </c>
      <c r="D32" s="102">
        <f>G19</f>
        <v>5623</v>
      </c>
      <c r="E32" s="93" t="s">
        <v>19</v>
      </c>
      <c r="F32" s="141">
        <f>F29</f>
        <v>4.9512666000000003</v>
      </c>
      <c r="G32" s="78">
        <f>ROUND($D$32*$F$32,0)</f>
        <v>27841</v>
      </c>
    </row>
    <row r="33" spans="1:9" ht="21.95" customHeight="1" thickBot="1">
      <c r="A33" s="145"/>
      <c r="B33" s="94">
        <f>B30</f>
        <v>44835</v>
      </c>
      <c r="C33" s="95">
        <f>C30</f>
        <v>45016</v>
      </c>
      <c r="D33" s="103">
        <f>$G$19</f>
        <v>5623</v>
      </c>
      <c r="E33" s="76" t="str">
        <f>E30</f>
        <v>×</v>
      </c>
      <c r="F33" s="142">
        <f>F30</f>
        <v>5.9318472</v>
      </c>
      <c r="G33" s="78">
        <f>ROUND($D$33*$F$33,0)</f>
        <v>33355</v>
      </c>
    </row>
    <row r="34" spans="1:9" ht="21.95" customHeight="1" thickBot="1">
      <c r="A34" s="104" t="s">
        <v>21</v>
      </c>
      <c r="B34" s="105"/>
      <c r="C34" s="106"/>
      <c r="D34" s="106"/>
      <c r="E34" s="106"/>
      <c r="F34" s="106"/>
      <c r="G34" s="107">
        <f>SUM(G28:G33)</f>
        <v>466805</v>
      </c>
    </row>
    <row r="35" spans="1:9" ht="21.95" customHeight="1" thickBot="1">
      <c r="A35" s="43" t="s">
        <v>23</v>
      </c>
      <c r="B35" s="80"/>
      <c r="C35" s="81"/>
      <c r="D35" s="81"/>
      <c r="E35" s="81"/>
      <c r="F35" s="81"/>
      <c r="G35" s="82">
        <f>G25-G34</f>
        <v>4591</v>
      </c>
    </row>
    <row r="36" spans="1:9" ht="6" customHeight="1">
      <c r="A36" s="9"/>
      <c r="B36" s="35"/>
      <c r="C36" s="35"/>
      <c r="D36" s="35"/>
      <c r="E36" s="35"/>
      <c r="F36" s="35"/>
      <c r="G36" s="83"/>
    </row>
    <row r="37" spans="1:9" s="42" customFormat="1" ht="14.25">
      <c r="A37" s="69" t="s">
        <v>24</v>
      </c>
      <c r="B37" s="108"/>
      <c r="C37" s="17"/>
      <c r="D37" s="17"/>
      <c r="E37" s="17"/>
      <c r="F37" s="17"/>
      <c r="G37" s="17"/>
      <c r="H37" s="17"/>
      <c r="I37" s="17"/>
    </row>
    <row r="38" spans="1:9" ht="21.95" customHeight="1">
      <c r="A38" s="143" t="s">
        <v>9</v>
      </c>
      <c r="B38" s="101">
        <f>B14</f>
        <v>44652</v>
      </c>
      <c r="C38" s="109"/>
      <c r="D38" s="86">
        <f>$G$18</f>
        <v>33660</v>
      </c>
      <c r="E38" s="87"/>
      <c r="F38" s="88"/>
      <c r="G38" s="89">
        <f>$D$38</f>
        <v>33660</v>
      </c>
    </row>
    <row r="39" spans="1:9" ht="21.95" customHeight="1">
      <c r="A39" s="146"/>
      <c r="B39" s="94">
        <v>44682</v>
      </c>
      <c r="C39" s="95">
        <f>C23</f>
        <v>45016</v>
      </c>
      <c r="D39" s="96">
        <f>$G$18</f>
        <v>33660</v>
      </c>
      <c r="E39" s="76" t="s">
        <v>19</v>
      </c>
      <c r="F39" s="142">
        <f>LOOKUP($G$14-1,割引率!A8:C19)</f>
        <v>10.7869636</v>
      </c>
      <c r="G39" s="97">
        <f>ROUND($D$39*$F$39,0)</f>
        <v>363089</v>
      </c>
    </row>
    <row r="40" spans="1:9" ht="21.95" customHeight="1">
      <c r="A40" s="143" t="s">
        <v>12</v>
      </c>
      <c r="B40" s="101">
        <f>B15</f>
        <v>44652</v>
      </c>
      <c r="C40" s="98"/>
      <c r="D40" s="99">
        <f>$G$19</f>
        <v>5623</v>
      </c>
      <c r="E40" s="87"/>
      <c r="F40" s="88"/>
      <c r="G40" s="89">
        <f>$D$40</f>
        <v>5623</v>
      </c>
    </row>
    <row r="41" spans="1:9" ht="21.95" customHeight="1" thickBot="1">
      <c r="A41" s="145"/>
      <c r="B41" s="94">
        <f>B39</f>
        <v>44682</v>
      </c>
      <c r="C41" s="95">
        <f>C30</f>
        <v>45016</v>
      </c>
      <c r="D41" s="103">
        <f>$G$19</f>
        <v>5623</v>
      </c>
      <c r="E41" s="76" t="str">
        <f>E39</f>
        <v>×</v>
      </c>
      <c r="F41" s="142">
        <f>IF(B40=0,0,$F$39)</f>
        <v>10.7869636</v>
      </c>
      <c r="G41" s="78">
        <f>ROUND($D$41*$F$41,0)</f>
        <v>60655</v>
      </c>
    </row>
    <row r="42" spans="1:9" ht="21.95" customHeight="1" thickBot="1">
      <c r="A42" s="79" t="s">
        <v>21</v>
      </c>
      <c r="B42" s="80"/>
      <c r="C42" s="81"/>
      <c r="D42" s="81"/>
      <c r="E42" s="81"/>
      <c r="F42" s="81"/>
      <c r="G42" s="82">
        <f>SUM(G38:G41)</f>
        <v>463027</v>
      </c>
    </row>
    <row r="43" spans="1:9" ht="21.95" customHeight="1" thickBot="1">
      <c r="A43" s="43" t="s">
        <v>23</v>
      </c>
      <c r="B43" s="80"/>
      <c r="C43" s="81"/>
      <c r="D43" s="81"/>
      <c r="E43" s="81"/>
      <c r="F43" s="81"/>
      <c r="G43" s="82">
        <f>G25-G42</f>
        <v>8369</v>
      </c>
    </row>
    <row r="44" spans="1:9" ht="15.95" customHeight="1">
      <c r="A44" s="3" t="s">
        <v>25</v>
      </c>
    </row>
    <row r="45" spans="1:9" ht="15.95" customHeight="1">
      <c r="A45" s="3" t="s">
        <v>34</v>
      </c>
    </row>
    <row r="46" spans="1:9" ht="16.5" customHeight="1">
      <c r="A46" s="3" t="s">
        <v>35</v>
      </c>
      <c r="F46" s="110"/>
    </row>
  </sheetData>
  <sheetProtection algorithmName="SHA-512" hashValue="tEEvb7UH+fUi4dxRVmPSbYXn9d0D4nw+d6EItwf63fdGoWlAHcMSP1AMBNrbzn5uzwbfLH+w+OEs2UKg6angLA==" saltValue="IunfJFXpMIb1qqdeIU1Zfw==" spinCount="100000" sheet="1" formatCells="0" formatColumns="0" formatRows="0" insertColumns="0" insertRows="0" insertHyperlinks="0" deleteColumns="0" deleteRows="0" sort="0" autoFilter="0" pivotTables="0"/>
  <protectedRanges>
    <protectedRange sqref="B7:B8" name="範囲1"/>
  </protectedRanges>
  <mergeCells count="9">
    <mergeCell ref="A31:A33"/>
    <mergeCell ref="A38:A39"/>
    <mergeCell ref="A40:A41"/>
    <mergeCell ref="A1:G1"/>
    <mergeCell ref="A2:G2"/>
    <mergeCell ref="A6:G6"/>
    <mergeCell ref="E7:F7"/>
    <mergeCell ref="E12:F12"/>
    <mergeCell ref="A28:A30"/>
  </mergeCells>
  <phoneticPr fontId="3"/>
  <dataValidations count="1">
    <dataValidation imeMode="halfAlpha" allowBlank="1" showInputMessage="1" showErrorMessage="1" sqref="B4:B5 IX4:IX5 ST4:ST5 ACP4:ACP5 AML4:AML5 AWH4:AWH5 BGD4:BGD5 BPZ4:BPZ5 BZV4:BZV5 CJR4:CJR5 CTN4:CTN5 DDJ4:DDJ5 DNF4:DNF5 DXB4:DXB5 EGX4:EGX5 EQT4:EQT5 FAP4:FAP5 FKL4:FKL5 FUH4:FUH5 GED4:GED5 GNZ4:GNZ5 GXV4:GXV5 HHR4:HHR5 HRN4:HRN5 IBJ4:IBJ5 ILF4:ILF5 IVB4:IVB5 JEX4:JEX5 JOT4:JOT5 JYP4:JYP5 KIL4:KIL5 KSH4:KSH5 LCD4:LCD5 LLZ4:LLZ5 LVV4:LVV5 MFR4:MFR5 MPN4:MPN5 MZJ4:MZJ5 NJF4:NJF5 NTB4:NTB5 OCX4:OCX5 OMT4:OMT5 OWP4:OWP5 PGL4:PGL5 PQH4:PQH5 QAD4:QAD5 QJZ4:QJZ5 QTV4:QTV5 RDR4:RDR5 RNN4:RNN5 RXJ4:RXJ5 SHF4:SHF5 SRB4:SRB5 TAX4:TAX5 TKT4:TKT5 TUP4:TUP5 UEL4:UEL5 UOH4:UOH5 UYD4:UYD5 VHZ4:VHZ5 VRV4:VRV5 WBR4:WBR5 WLN4:WLN5 WVJ4:WVJ5 B65540:B65541 IX65540:IX65541 ST65540:ST65541 ACP65540:ACP65541 AML65540:AML65541 AWH65540:AWH65541 BGD65540:BGD65541 BPZ65540:BPZ65541 BZV65540:BZV65541 CJR65540:CJR65541 CTN65540:CTN65541 DDJ65540:DDJ65541 DNF65540:DNF65541 DXB65540:DXB65541 EGX65540:EGX65541 EQT65540:EQT65541 FAP65540:FAP65541 FKL65540:FKL65541 FUH65540:FUH65541 GED65540:GED65541 GNZ65540:GNZ65541 GXV65540:GXV65541 HHR65540:HHR65541 HRN65540:HRN65541 IBJ65540:IBJ65541 ILF65540:ILF65541 IVB65540:IVB65541 JEX65540:JEX65541 JOT65540:JOT65541 JYP65540:JYP65541 KIL65540:KIL65541 KSH65540:KSH65541 LCD65540:LCD65541 LLZ65540:LLZ65541 LVV65540:LVV65541 MFR65540:MFR65541 MPN65540:MPN65541 MZJ65540:MZJ65541 NJF65540:NJF65541 NTB65540:NTB65541 OCX65540:OCX65541 OMT65540:OMT65541 OWP65540:OWP65541 PGL65540:PGL65541 PQH65540:PQH65541 QAD65540:QAD65541 QJZ65540:QJZ65541 QTV65540:QTV65541 RDR65540:RDR65541 RNN65540:RNN65541 RXJ65540:RXJ65541 SHF65540:SHF65541 SRB65540:SRB65541 TAX65540:TAX65541 TKT65540:TKT65541 TUP65540:TUP65541 UEL65540:UEL65541 UOH65540:UOH65541 UYD65540:UYD65541 VHZ65540:VHZ65541 VRV65540:VRV65541 WBR65540:WBR65541 WLN65540:WLN65541 WVJ65540:WVJ65541 B131076:B131077 IX131076:IX131077 ST131076:ST131077 ACP131076:ACP131077 AML131076:AML131077 AWH131076:AWH131077 BGD131076:BGD131077 BPZ131076:BPZ131077 BZV131076:BZV131077 CJR131076:CJR131077 CTN131076:CTN131077 DDJ131076:DDJ131077 DNF131076:DNF131077 DXB131076:DXB131077 EGX131076:EGX131077 EQT131076:EQT131077 FAP131076:FAP131077 FKL131076:FKL131077 FUH131076:FUH131077 GED131076:GED131077 GNZ131076:GNZ131077 GXV131076:GXV131077 HHR131076:HHR131077 HRN131076:HRN131077 IBJ131076:IBJ131077 ILF131076:ILF131077 IVB131076:IVB131077 JEX131076:JEX131077 JOT131076:JOT131077 JYP131076:JYP131077 KIL131076:KIL131077 KSH131076:KSH131077 LCD131076:LCD131077 LLZ131076:LLZ131077 LVV131076:LVV131077 MFR131076:MFR131077 MPN131076:MPN131077 MZJ131076:MZJ131077 NJF131076:NJF131077 NTB131076:NTB131077 OCX131076:OCX131077 OMT131076:OMT131077 OWP131076:OWP131077 PGL131076:PGL131077 PQH131076:PQH131077 QAD131076:QAD131077 QJZ131076:QJZ131077 QTV131076:QTV131077 RDR131076:RDR131077 RNN131076:RNN131077 RXJ131076:RXJ131077 SHF131076:SHF131077 SRB131076:SRB131077 TAX131076:TAX131077 TKT131076:TKT131077 TUP131076:TUP131077 UEL131076:UEL131077 UOH131076:UOH131077 UYD131076:UYD131077 VHZ131076:VHZ131077 VRV131076:VRV131077 WBR131076:WBR131077 WLN131076:WLN131077 WVJ131076:WVJ131077 B196612:B196613 IX196612:IX196613 ST196612:ST196613 ACP196612:ACP196613 AML196612:AML196613 AWH196612:AWH196613 BGD196612:BGD196613 BPZ196612:BPZ196613 BZV196612:BZV196613 CJR196612:CJR196613 CTN196612:CTN196613 DDJ196612:DDJ196613 DNF196612:DNF196613 DXB196612:DXB196613 EGX196612:EGX196613 EQT196612:EQT196613 FAP196612:FAP196613 FKL196612:FKL196613 FUH196612:FUH196613 GED196612:GED196613 GNZ196612:GNZ196613 GXV196612:GXV196613 HHR196612:HHR196613 HRN196612:HRN196613 IBJ196612:IBJ196613 ILF196612:ILF196613 IVB196612:IVB196613 JEX196612:JEX196613 JOT196612:JOT196613 JYP196612:JYP196613 KIL196612:KIL196613 KSH196612:KSH196613 LCD196612:LCD196613 LLZ196612:LLZ196613 LVV196612:LVV196613 MFR196612:MFR196613 MPN196612:MPN196613 MZJ196612:MZJ196613 NJF196612:NJF196613 NTB196612:NTB196613 OCX196612:OCX196613 OMT196612:OMT196613 OWP196612:OWP196613 PGL196612:PGL196613 PQH196612:PQH196613 QAD196612:QAD196613 QJZ196612:QJZ196613 QTV196612:QTV196613 RDR196612:RDR196613 RNN196612:RNN196613 RXJ196612:RXJ196613 SHF196612:SHF196613 SRB196612:SRB196613 TAX196612:TAX196613 TKT196612:TKT196613 TUP196612:TUP196613 UEL196612:UEL196613 UOH196612:UOH196613 UYD196612:UYD196613 VHZ196612:VHZ196613 VRV196612:VRV196613 WBR196612:WBR196613 WLN196612:WLN196613 WVJ196612:WVJ196613 B262148:B262149 IX262148:IX262149 ST262148:ST262149 ACP262148:ACP262149 AML262148:AML262149 AWH262148:AWH262149 BGD262148:BGD262149 BPZ262148:BPZ262149 BZV262148:BZV262149 CJR262148:CJR262149 CTN262148:CTN262149 DDJ262148:DDJ262149 DNF262148:DNF262149 DXB262148:DXB262149 EGX262148:EGX262149 EQT262148:EQT262149 FAP262148:FAP262149 FKL262148:FKL262149 FUH262148:FUH262149 GED262148:GED262149 GNZ262148:GNZ262149 GXV262148:GXV262149 HHR262148:HHR262149 HRN262148:HRN262149 IBJ262148:IBJ262149 ILF262148:ILF262149 IVB262148:IVB262149 JEX262148:JEX262149 JOT262148:JOT262149 JYP262148:JYP262149 KIL262148:KIL262149 KSH262148:KSH262149 LCD262148:LCD262149 LLZ262148:LLZ262149 LVV262148:LVV262149 MFR262148:MFR262149 MPN262148:MPN262149 MZJ262148:MZJ262149 NJF262148:NJF262149 NTB262148:NTB262149 OCX262148:OCX262149 OMT262148:OMT262149 OWP262148:OWP262149 PGL262148:PGL262149 PQH262148:PQH262149 QAD262148:QAD262149 QJZ262148:QJZ262149 QTV262148:QTV262149 RDR262148:RDR262149 RNN262148:RNN262149 RXJ262148:RXJ262149 SHF262148:SHF262149 SRB262148:SRB262149 TAX262148:TAX262149 TKT262148:TKT262149 TUP262148:TUP262149 UEL262148:UEL262149 UOH262148:UOH262149 UYD262148:UYD262149 VHZ262148:VHZ262149 VRV262148:VRV262149 WBR262148:WBR262149 WLN262148:WLN262149 WVJ262148:WVJ262149 B327684:B327685 IX327684:IX327685 ST327684:ST327685 ACP327684:ACP327685 AML327684:AML327685 AWH327684:AWH327685 BGD327684:BGD327685 BPZ327684:BPZ327685 BZV327684:BZV327685 CJR327684:CJR327685 CTN327684:CTN327685 DDJ327684:DDJ327685 DNF327684:DNF327685 DXB327684:DXB327685 EGX327684:EGX327685 EQT327684:EQT327685 FAP327684:FAP327685 FKL327684:FKL327685 FUH327684:FUH327685 GED327684:GED327685 GNZ327684:GNZ327685 GXV327684:GXV327685 HHR327684:HHR327685 HRN327684:HRN327685 IBJ327684:IBJ327685 ILF327684:ILF327685 IVB327684:IVB327685 JEX327684:JEX327685 JOT327684:JOT327685 JYP327684:JYP327685 KIL327684:KIL327685 KSH327684:KSH327685 LCD327684:LCD327685 LLZ327684:LLZ327685 LVV327684:LVV327685 MFR327684:MFR327685 MPN327684:MPN327685 MZJ327684:MZJ327685 NJF327684:NJF327685 NTB327684:NTB327685 OCX327684:OCX327685 OMT327684:OMT327685 OWP327684:OWP327685 PGL327684:PGL327685 PQH327684:PQH327685 QAD327684:QAD327685 QJZ327684:QJZ327685 QTV327684:QTV327685 RDR327684:RDR327685 RNN327684:RNN327685 RXJ327684:RXJ327685 SHF327684:SHF327685 SRB327684:SRB327685 TAX327684:TAX327685 TKT327684:TKT327685 TUP327684:TUP327685 UEL327684:UEL327685 UOH327684:UOH327685 UYD327684:UYD327685 VHZ327684:VHZ327685 VRV327684:VRV327685 WBR327684:WBR327685 WLN327684:WLN327685 WVJ327684:WVJ327685 B393220:B393221 IX393220:IX393221 ST393220:ST393221 ACP393220:ACP393221 AML393220:AML393221 AWH393220:AWH393221 BGD393220:BGD393221 BPZ393220:BPZ393221 BZV393220:BZV393221 CJR393220:CJR393221 CTN393220:CTN393221 DDJ393220:DDJ393221 DNF393220:DNF393221 DXB393220:DXB393221 EGX393220:EGX393221 EQT393220:EQT393221 FAP393220:FAP393221 FKL393220:FKL393221 FUH393220:FUH393221 GED393220:GED393221 GNZ393220:GNZ393221 GXV393220:GXV393221 HHR393220:HHR393221 HRN393220:HRN393221 IBJ393220:IBJ393221 ILF393220:ILF393221 IVB393220:IVB393221 JEX393220:JEX393221 JOT393220:JOT393221 JYP393220:JYP393221 KIL393220:KIL393221 KSH393220:KSH393221 LCD393220:LCD393221 LLZ393220:LLZ393221 LVV393220:LVV393221 MFR393220:MFR393221 MPN393220:MPN393221 MZJ393220:MZJ393221 NJF393220:NJF393221 NTB393220:NTB393221 OCX393220:OCX393221 OMT393220:OMT393221 OWP393220:OWP393221 PGL393220:PGL393221 PQH393220:PQH393221 QAD393220:QAD393221 QJZ393220:QJZ393221 QTV393220:QTV393221 RDR393220:RDR393221 RNN393220:RNN393221 RXJ393220:RXJ393221 SHF393220:SHF393221 SRB393220:SRB393221 TAX393220:TAX393221 TKT393220:TKT393221 TUP393220:TUP393221 UEL393220:UEL393221 UOH393220:UOH393221 UYD393220:UYD393221 VHZ393220:VHZ393221 VRV393220:VRV393221 WBR393220:WBR393221 WLN393220:WLN393221 WVJ393220:WVJ393221 B458756:B458757 IX458756:IX458757 ST458756:ST458757 ACP458756:ACP458757 AML458756:AML458757 AWH458756:AWH458757 BGD458756:BGD458757 BPZ458756:BPZ458757 BZV458756:BZV458757 CJR458756:CJR458757 CTN458756:CTN458757 DDJ458756:DDJ458757 DNF458756:DNF458757 DXB458756:DXB458757 EGX458756:EGX458757 EQT458756:EQT458757 FAP458756:FAP458757 FKL458756:FKL458757 FUH458756:FUH458757 GED458756:GED458757 GNZ458756:GNZ458757 GXV458756:GXV458757 HHR458756:HHR458757 HRN458756:HRN458757 IBJ458756:IBJ458757 ILF458756:ILF458757 IVB458756:IVB458757 JEX458756:JEX458757 JOT458756:JOT458757 JYP458756:JYP458757 KIL458756:KIL458757 KSH458756:KSH458757 LCD458756:LCD458757 LLZ458756:LLZ458757 LVV458756:LVV458757 MFR458756:MFR458757 MPN458756:MPN458757 MZJ458756:MZJ458757 NJF458756:NJF458757 NTB458756:NTB458757 OCX458756:OCX458757 OMT458756:OMT458757 OWP458756:OWP458757 PGL458756:PGL458757 PQH458756:PQH458757 QAD458756:QAD458757 QJZ458756:QJZ458757 QTV458756:QTV458757 RDR458756:RDR458757 RNN458756:RNN458757 RXJ458756:RXJ458757 SHF458756:SHF458757 SRB458756:SRB458757 TAX458756:TAX458757 TKT458756:TKT458757 TUP458756:TUP458757 UEL458756:UEL458757 UOH458756:UOH458757 UYD458756:UYD458757 VHZ458756:VHZ458757 VRV458756:VRV458757 WBR458756:WBR458757 WLN458756:WLN458757 WVJ458756:WVJ458757 B524292:B524293 IX524292:IX524293 ST524292:ST524293 ACP524292:ACP524293 AML524292:AML524293 AWH524292:AWH524293 BGD524292:BGD524293 BPZ524292:BPZ524293 BZV524292:BZV524293 CJR524292:CJR524293 CTN524292:CTN524293 DDJ524292:DDJ524293 DNF524292:DNF524293 DXB524292:DXB524293 EGX524292:EGX524293 EQT524292:EQT524293 FAP524292:FAP524293 FKL524292:FKL524293 FUH524292:FUH524293 GED524292:GED524293 GNZ524292:GNZ524293 GXV524292:GXV524293 HHR524292:HHR524293 HRN524292:HRN524293 IBJ524292:IBJ524293 ILF524292:ILF524293 IVB524292:IVB524293 JEX524292:JEX524293 JOT524292:JOT524293 JYP524292:JYP524293 KIL524292:KIL524293 KSH524292:KSH524293 LCD524292:LCD524293 LLZ524292:LLZ524293 LVV524292:LVV524293 MFR524292:MFR524293 MPN524292:MPN524293 MZJ524292:MZJ524293 NJF524292:NJF524293 NTB524292:NTB524293 OCX524292:OCX524293 OMT524292:OMT524293 OWP524292:OWP524293 PGL524292:PGL524293 PQH524292:PQH524293 QAD524292:QAD524293 QJZ524292:QJZ524293 QTV524292:QTV524293 RDR524292:RDR524293 RNN524292:RNN524293 RXJ524292:RXJ524293 SHF524292:SHF524293 SRB524292:SRB524293 TAX524292:TAX524293 TKT524292:TKT524293 TUP524292:TUP524293 UEL524292:UEL524293 UOH524292:UOH524293 UYD524292:UYD524293 VHZ524292:VHZ524293 VRV524292:VRV524293 WBR524292:WBR524293 WLN524292:WLN524293 WVJ524292:WVJ524293 B589828:B589829 IX589828:IX589829 ST589828:ST589829 ACP589828:ACP589829 AML589828:AML589829 AWH589828:AWH589829 BGD589828:BGD589829 BPZ589828:BPZ589829 BZV589828:BZV589829 CJR589828:CJR589829 CTN589828:CTN589829 DDJ589828:DDJ589829 DNF589828:DNF589829 DXB589828:DXB589829 EGX589828:EGX589829 EQT589828:EQT589829 FAP589828:FAP589829 FKL589828:FKL589829 FUH589828:FUH589829 GED589828:GED589829 GNZ589828:GNZ589829 GXV589828:GXV589829 HHR589828:HHR589829 HRN589828:HRN589829 IBJ589828:IBJ589829 ILF589828:ILF589829 IVB589828:IVB589829 JEX589828:JEX589829 JOT589828:JOT589829 JYP589828:JYP589829 KIL589828:KIL589829 KSH589828:KSH589829 LCD589828:LCD589829 LLZ589828:LLZ589829 LVV589828:LVV589829 MFR589828:MFR589829 MPN589828:MPN589829 MZJ589828:MZJ589829 NJF589828:NJF589829 NTB589828:NTB589829 OCX589828:OCX589829 OMT589828:OMT589829 OWP589828:OWP589829 PGL589828:PGL589829 PQH589828:PQH589829 QAD589828:QAD589829 QJZ589828:QJZ589829 QTV589828:QTV589829 RDR589828:RDR589829 RNN589828:RNN589829 RXJ589828:RXJ589829 SHF589828:SHF589829 SRB589828:SRB589829 TAX589828:TAX589829 TKT589828:TKT589829 TUP589828:TUP589829 UEL589828:UEL589829 UOH589828:UOH589829 UYD589828:UYD589829 VHZ589828:VHZ589829 VRV589828:VRV589829 WBR589828:WBR589829 WLN589828:WLN589829 WVJ589828:WVJ589829 B655364:B655365 IX655364:IX655365 ST655364:ST655365 ACP655364:ACP655365 AML655364:AML655365 AWH655364:AWH655365 BGD655364:BGD655365 BPZ655364:BPZ655365 BZV655364:BZV655365 CJR655364:CJR655365 CTN655364:CTN655365 DDJ655364:DDJ655365 DNF655364:DNF655365 DXB655364:DXB655365 EGX655364:EGX655365 EQT655364:EQT655365 FAP655364:FAP655365 FKL655364:FKL655365 FUH655364:FUH655365 GED655364:GED655365 GNZ655364:GNZ655365 GXV655364:GXV655365 HHR655364:HHR655365 HRN655364:HRN655365 IBJ655364:IBJ655365 ILF655364:ILF655365 IVB655364:IVB655365 JEX655364:JEX655365 JOT655364:JOT655365 JYP655364:JYP655365 KIL655364:KIL655365 KSH655364:KSH655365 LCD655364:LCD655365 LLZ655364:LLZ655365 LVV655364:LVV655365 MFR655364:MFR655365 MPN655364:MPN655365 MZJ655364:MZJ655365 NJF655364:NJF655365 NTB655364:NTB655365 OCX655364:OCX655365 OMT655364:OMT655365 OWP655364:OWP655365 PGL655364:PGL655365 PQH655364:PQH655365 QAD655364:QAD655365 QJZ655364:QJZ655365 QTV655364:QTV655365 RDR655364:RDR655365 RNN655364:RNN655365 RXJ655364:RXJ655365 SHF655364:SHF655365 SRB655364:SRB655365 TAX655364:TAX655365 TKT655364:TKT655365 TUP655364:TUP655365 UEL655364:UEL655365 UOH655364:UOH655365 UYD655364:UYD655365 VHZ655364:VHZ655365 VRV655364:VRV655365 WBR655364:WBR655365 WLN655364:WLN655365 WVJ655364:WVJ655365 B720900:B720901 IX720900:IX720901 ST720900:ST720901 ACP720900:ACP720901 AML720900:AML720901 AWH720900:AWH720901 BGD720900:BGD720901 BPZ720900:BPZ720901 BZV720900:BZV720901 CJR720900:CJR720901 CTN720900:CTN720901 DDJ720900:DDJ720901 DNF720900:DNF720901 DXB720900:DXB720901 EGX720900:EGX720901 EQT720900:EQT720901 FAP720900:FAP720901 FKL720900:FKL720901 FUH720900:FUH720901 GED720900:GED720901 GNZ720900:GNZ720901 GXV720900:GXV720901 HHR720900:HHR720901 HRN720900:HRN720901 IBJ720900:IBJ720901 ILF720900:ILF720901 IVB720900:IVB720901 JEX720900:JEX720901 JOT720900:JOT720901 JYP720900:JYP720901 KIL720900:KIL720901 KSH720900:KSH720901 LCD720900:LCD720901 LLZ720900:LLZ720901 LVV720900:LVV720901 MFR720900:MFR720901 MPN720900:MPN720901 MZJ720900:MZJ720901 NJF720900:NJF720901 NTB720900:NTB720901 OCX720900:OCX720901 OMT720900:OMT720901 OWP720900:OWP720901 PGL720900:PGL720901 PQH720900:PQH720901 QAD720900:QAD720901 QJZ720900:QJZ720901 QTV720900:QTV720901 RDR720900:RDR720901 RNN720900:RNN720901 RXJ720900:RXJ720901 SHF720900:SHF720901 SRB720900:SRB720901 TAX720900:TAX720901 TKT720900:TKT720901 TUP720900:TUP720901 UEL720900:UEL720901 UOH720900:UOH720901 UYD720900:UYD720901 VHZ720900:VHZ720901 VRV720900:VRV720901 WBR720900:WBR720901 WLN720900:WLN720901 WVJ720900:WVJ720901 B786436:B786437 IX786436:IX786437 ST786436:ST786437 ACP786436:ACP786437 AML786436:AML786437 AWH786436:AWH786437 BGD786436:BGD786437 BPZ786436:BPZ786437 BZV786436:BZV786437 CJR786436:CJR786437 CTN786436:CTN786437 DDJ786436:DDJ786437 DNF786436:DNF786437 DXB786436:DXB786437 EGX786436:EGX786437 EQT786436:EQT786437 FAP786436:FAP786437 FKL786436:FKL786437 FUH786436:FUH786437 GED786436:GED786437 GNZ786436:GNZ786437 GXV786436:GXV786437 HHR786436:HHR786437 HRN786436:HRN786437 IBJ786436:IBJ786437 ILF786436:ILF786437 IVB786436:IVB786437 JEX786436:JEX786437 JOT786436:JOT786437 JYP786436:JYP786437 KIL786436:KIL786437 KSH786436:KSH786437 LCD786436:LCD786437 LLZ786436:LLZ786437 LVV786436:LVV786437 MFR786436:MFR786437 MPN786436:MPN786437 MZJ786436:MZJ786437 NJF786436:NJF786437 NTB786436:NTB786437 OCX786436:OCX786437 OMT786436:OMT786437 OWP786436:OWP786437 PGL786436:PGL786437 PQH786436:PQH786437 QAD786436:QAD786437 QJZ786436:QJZ786437 QTV786436:QTV786437 RDR786436:RDR786437 RNN786436:RNN786437 RXJ786436:RXJ786437 SHF786436:SHF786437 SRB786436:SRB786437 TAX786436:TAX786437 TKT786436:TKT786437 TUP786436:TUP786437 UEL786436:UEL786437 UOH786436:UOH786437 UYD786436:UYD786437 VHZ786436:VHZ786437 VRV786436:VRV786437 WBR786436:WBR786437 WLN786436:WLN786437 WVJ786436:WVJ786437 B851972:B851973 IX851972:IX851973 ST851972:ST851973 ACP851972:ACP851973 AML851972:AML851973 AWH851972:AWH851973 BGD851972:BGD851973 BPZ851972:BPZ851973 BZV851972:BZV851973 CJR851972:CJR851973 CTN851972:CTN851973 DDJ851972:DDJ851973 DNF851972:DNF851973 DXB851972:DXB851973 EGX851972:EGX851973 EQT851972:EQT851973 FAP851972:FAP851973 FKL851972:FKL851973 FUH851972:FUH851973 GED851972:GED851973 GNZ851972:GNZ851973 GXV851972:GXV851973 HHR851972:HHR851973 HRN851972:HRN851973 IBJ851972:IBJ851973 ILF851972:ILF851973 IVB851972:IVB851973 JEX851972:JEX851973 JOT851972:JOT851973 JYP851972:JYP851973 KIL851972:KIL851973 KSH851972:KSH851973 LCD851972:LCD851973 LLZ851972:LLZ851973 LVV851972:LVV851973 MFR851972:MFR851973 MPN851972:MPN851973 MZJ851972:MZJ851973 NJF851972:NJF851973 NTB851972:NTB851973 OCX851972:OCX851973 OMT851972:OMT851973 OWP851972:OWP851973 PGL851972:PGL851973 PQH851972:PQH851973 QAD851972:QAD851973 QJZ851972:QJZ851973 QTV851972:QTV851973 RDR851972:RDR851973 RNN851972:RNN851973 RXJ851972:RXJ851973 SHF851972:SHF851973 SRB851972:SRB851973 TAX851972:TAX851973 TKT851972:TKT851973 TUP851972:TUP851973 UEL851972:UEL851973 UOH851972:UOH851973 UYD851972:UYD851973 VHZ851972:VHZ851973 VRV851972:VRV851973 WBR851972:WBR851973 WLN851972:WLN851973 WVJ851972:WVJ851973 B917508:B917509 IX917508:IX917509 ST917508:ST917509 ACP917508:ACP917509 AML917508:AML917509 AWH917508:AWH917509 BGD917508:BGD917509 BPZ917508:BPZ917509 BZV917508:BZV917509 CJR917508:CJR917509 CTN917508:CTN917509 DDJ917508:DDJ917509 DNF917508:DNF917509 DXB917508:DXB917509 EGX917508:EGX917509 EQT917508:EQT917509 FAP917508:FAP917509 FKL917508:FKL917509 FUH917508:FUH917509 GED917508:GED917509 GNZ917508:GNZ917509 GXV917508:GXV917509 HHR917508:HHR917509 HRN917508:HRN917509 IBJ917508:IBJ917509 ILF917508:ILF917509 IVB917508:IVB917509 JEX917508:JEX917509 JOT917508:JOT917509 JYP917508:JYP917509 KIL917508:KIL917509 KSH917508:KSH917509 LCD917508:LCD917509 LLZ917508:LLZ917509 LVV917508:LVV917509 MFR917508:MFR917509 MPN917508:MPN917509 MZJ917508:MZJ917509 NJF917508:NJF917509 NTB917508:NTB917509 OCX917508:OCX917509 OMT917508:OMT917509 OWP917508:OWP917509 PGL917508:PGL917509 PQH917508:PQH917509 QAD917508:QAD917509 QJZ917508:QJZ917509 QTV917508:QTV917509 RDR917508:RDR917509 RNN917508:RNN917509 RXJ917508:RXJ917509 SHF917508:SHF917509 SRB917508:SRB917509 TAX917508:TAX917509 TKT917508:TKT917509 TUP917508:TUP917509 UEL917508:UEL917509 UOH917508:UOH917509 UYD917508:UYD917509 VHZ917508:VHZ917509 VRV917508:VRV917509 WBR917508:WBR917509 WLN917508:WLN917509 WVJ917508:WVJ917509 B983044:B983045 IX983044:IX983045 ST983044:ST983045 ACP983044:ACP983045 AML983044:AML983045 AWH983044:AWH983045 BGD983044:BGD983045 BPZ983044:BPZ983045 BZV983044:BZV983045 CJR983044:CJR983045 CTN983044:CTN983045 DDJ983044:DDJ983045 DNF983044:DNF983045 DXB983044:DXB983045 EGX983044:EGX983045 EQT983044:EQT983045 FAP983044:FAP983045 FKL983044:FKL983045 FUH983044:FUH983045 GED983044:GED983045 GNZ983044:GNZ983045 GXV983044:GXV983045 HHR983044:HHR983045 HRN983044:HRN983045 IBJ983044:IBJ983045 ILF983044:ILF983045 IVB983044:IVB983045 JEX983044:JEX983045 JOT983044:JOT983045 JYP983044:JYP983045 KIL983044:KIL983045 KSH983044:KSH983045 LCD983044:LCD983045 LLZ983044:LLZ983045 LVV983044:LVV983045 MFR983044:MFR983045 MPN983044:MPN983045 MZJ983044:MZJ983045 NJF983044:NJF983045 NTB983044:NTB983045 OCX983044:OCX983045 OMT983044:OMT983045 OWP983044:OWP983045 PGL983044:PGL983045 PQH983044:PQH983045 QAD983044:QAD983045 QJZ983044:QJZ983045 QTV983044:QTV983045 RDR983044:RDR983045 RNN983044:RNN983045 RXJ983044:RXJ983045 SHF983044:SHF983045 SRB983044:SRB983045 TAX983044:TAX983045 TKT983044:TKT983045 TUP983044:TUP983045 UEL983044:UEL983045 UOH983044:UOH983045 UYD983044:UYD983045 VHZ983044:VHZ983045 VRV983044:VRV983045 WBR983044:WBR983045 WLN983044:WLN983045 WVJ983044:WVJ983045"/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H4" sqref="H4"/>
    </sheetView>
  </sheetViews>
  <sheetFormatPr defaultRowHeight="17.25"/>
  <cols>
    <col min="1" max="1" width="13.125" style="111" customWidth="1"/>
    <col min="2" max="2" width="19.375" style="111" customWidth="1"/>
    <col min="3" max="3" width="15.625" style="111" customWidth="1"/>
    <col min="4" max="4" width="5.125" style="111" customWidth="1"/>
    <col min="5" max="5" width="13.125" style="111" customWidth="1"/>
    <col min="6" max="6" width="16.75" style="111" customWidth="1"/>
    <col min="7" max="7" width="15.625" style="111" customWidth="1"/>
    <col min="8" max="8" width="13.125" style="111" customWidth="1"/>
    <col min="9" max="9" width="16.625" style="111" customWidth="1"/>
    <col min="10" max="10" width="12.5" style="111" customWidth="1"/>
    <col min="11" max="256" width="9" style="111"/>
    <col min="257" max="257" width="13.125" style="111" customWidth="1"/>
    <col min="258" max="258" width="19.375" style="111" customWidth="1"/>
    <col min="259" max="259" width="15.625" style="111" customWidth="1"/>
    <col min="260" max="260" width="5.125" style="111" customWidth="1"/>
    <col min="261" max="261" width="13.125" style="111" customWidth="1"/>
    <col min="262" max="262" width="16.75" style="111" customWidth="1"/>
    <col min="263" max="263" width="15.625" style="111" customWidth="1"/>
    <col min="264" max="264" width="13.125" style="111" customWidth="1"/>
    <col min="265" max="265" width="16.625" style="111" customWidth="1"/>
    <col min="266" max="266" width="12.5" style="111" customWidth="1"/>
    <col min="267" max="512" width="9" style="111"/>
    <col min="513" max="513" width="13.125" style="111" customWidth="1"/>
    <col min="514" max="514" width="19.375" style="111" customWidth="1"/>
    <col min="515" max="515" width="15.625" style="111" customWidth="1"/>
    <col min="516" max="516" width="5.125" style="111" customWidth="1"/>
    <col min="517" max="517" width="13.125" style="111" customWidth="1"/>
    <col min="518" max="518" width="16.75" style="111" customWidth="1"/>
    <col min="519" max="519" width="15.625" style="111" customWidth="1"/>
    <col min="520" max="520" width="13.125" style="111" customWidth="1"/>
    <col min="521" max="521" width="16.625" style="111" customWidth="1"/>
    <col min="522" max="522" width="12.5" style="111" customWidth="1"/>
    <col min="523" max="768" width="9" style="111"/>
    <col min="769" max="769" width="13.125" style="111" customWidth="1"/>
    <col min="770" max="770" width="19.375" style="111" customWidth="1"/>
    <col min="771" max="771" width="15.625" style="111" customWidth="1"/>
    <col min="772" max="772" width="5.125" style="111" customWidth="1"/>
    <col min="773" max="773" width="13.125" style="111" customWidth="1"/>
    <col min="774" max="774" width="16.75" style="111" customWidth="1"/>
    <col min="775" max="775" width="15.625" style="111" customWidth="1"/>
    <col min="776" max="776" width="13.125" style="111" customWidth="1"/>
    <col min="777" max="777" width="16.625" style="111" customWidth="1"/>
    <col min="778" max="778" width="12.5" style="111" customWidth="1"/>
    <col min="779" max="1024" width="9" style="111"/>
    <col min="1025" max="1025" width="13.125" style="111" customWidth="1"/>
    <col min="1026" max="1026" width="19.375" style="111" customWidth="1"/>
    <col min="1027" max="1027" width="15.625" style="111" customWidth="1"/>
    <col min="1028" max="1028" width="5.125" style="111" customWidth="1"/>
    <col min="1029" max="1029" width="13.125" style="111" customWidth="1"/>
    <col min="1030" max="1030" width="16.75" style="111" customWidth="1"/>
    <col min="1031" max="1031" width="15.625" style="111" customWidth="1"/>
    <col min="1032" max="1032" width="13.125" style="111" customWidth="1"/>
    <col min="1033" max="1033" width="16.625" style="111" customWidth="1"/>
    <col min="1034" max="1034" width="12.5" style="111" customWidth="1"/>
    <col min="1035" max="1280" width="9" style="111"/>
    <col min="1281" max="1281" width="13.125" style="111" customWidth="1"/>
    <col min="1282" max="1282" width="19.375" style="111" customWidth="1"/>
    <col min="1283" max="1283" width="15.625" style="111" customWidth="1"/>
    <col min="1284" max="1284" width="5.125" style="111" customWidth="1"/>
    <col min="1285" max="1285" width="13.125" style="111" customWidth="1"/>
    <col min="1286" max="1286" width="16.75" style="111" customWidth="1"/>
    <col min="1287" max="1287" width="15.625" style="111" customWidth="1"/>
    <col min="1288" max="1288" width="13.125" style="111" customWidth="1"/>
    <col min="1289" max="1289" width="16.625" style="111" customWidth="1"/>
    <col min="1290" max="1290" width="12.5" style="111" customWidth="1"/>
    <col min="1291" max="1536" width="9" style="111"/>
    <col min="1537" max="1537" width="13.125" style="111" customWidth="1"/>
    <col min="1538" max="1538" width="19.375" style="111" customWidth="1"/>
    <col min="1539" max="1539" width="15.625" style="111" customWidth="1"/>
    <col min="1540" max="1540" width="5.125" style="111" customWidth="1"/>
    <col min="1541" max="1541" width="13.125" style="111" customWidth="1"/>
    <col min="1542" max="1542" width="16.75" style="111" customWidth="1"/>
    <col min="1543" max="1543" width="15.625" style="111" customWidth="1"/>
    <col min="1544" max="1544" width="13.125" style="111" customWidth="1"/>
    <col min="1545" max="1545" width="16.625" style="111" customWidth="1"/>
    <col min="1546" max="1546" width="12.5" style="111" customWidth="1"/>
    <col min="1547" max="1792" width="9" style="111"/>
    <col min="1793" max="1793" width="13.125" style="111" customWidth="1"/>
    <col min="1794" max="1794" width="19.375" style="111" customWidth="1"/>
    <col min="1795" max="1795" width="15.625" style="111" customWidth="1"/>
    <col min="1796" max="1796" width="5.125" style="111" customWidth="1"/>
    <col min="1797" max="1797" width="13.125" style="111" customWidth="1"/>
    <col min="1798" max="1798" width="16.75" style="111" customWidth="1"/>
    <col min="1799" max="1799" width="15.625" style="111" customWidth="1"/>
    <col min="1800" max="1800" width="13.125" style="111" customWidth="1"/>
    <col min="1801" max="1801" width="16.625" style="111" customWidth="1"/>
    <col min="1802" max="1802" width="12.5" style="111" customWidth="1"/>
    <col min="1803" max="2048" width="9" style="111"/>
    <col min="2049" max="2049" width="13.125" style="111" customWidth="1"/>
    <col min="2050" max="2050" width="19.375" style="111" customWidth="1"/>
    <col min="2051" max="2051" width="15.625" style="111" customWidth="1"/>
    <col min="2052" max="2052" width="5.125" style="111" customWidth="1"/>
    <col min="2053" max="2053" width="13.125" style="111" customWidth="1"/>
    <col min="2054" max="2054" width="16.75" style="111" customWidth="1"/>
    <col min="2055" max="2055" width="15.625" style="111" customWidth="1"/>
    <col min="2056" max="2056" width="13.125" style="111" customWidth="1"/>
    <col min="2057" max="2057" width="16.625" style="111" customWidth="1"/>
    <col min="2058" max="2058" width="12.5" style="111" customWidth="1"/>
    <col min="2059" max="2304" width="9" style="111"/>
    <col min="2305" max="2305" width="13.125" style="111" customWidth="1"/>
    <col min="2306" max="2306" width="19.375" style="111" customWidth="1"/>
    <col min="2307" max="2307" width="15.625" style="111" customWidth="1"/>
    <col min="2308" max="2308" width="5.125" style="111" customWidth="1"/>
    <col min="2309" max="2309" width="13.125" style="111" customWidth="1"/>
    <col min="2310" max="2310" width="16.75" style="111" customWidth="1"/>
    <col min="2311" max="2311" width="15.625" style="111" customWidth="1"/>
    <col min="2312" max="2312" width="13.125" style="111" customWidth="1"/>
    <col min="2313" max="2313" width="16.625" style="111" customWidth="1"/>
    <col min="2314" max="2314" width="12.5" style="111" customWidth="1"/>
    <col min="2315" max="2560" width="9" style="111"/>
    <col min="2561" max="2561" width="13.125" style="111" customWidth="1"/>
    <col min="2562" max="2562" width="19.375" style="111" customWidth="1"/>
    <col min="2563" max="2563" width="15.625" style="111" customWidth="1"/>
    <col min="2564" max="2564" width="5.125" style="111" customWidth="1"/>
    <col min="2565" max="2565" width="13.125" style="111" customWidth="1"/>
    <col min="2566" max="2566" width="16.75" style="111" customWidth="1"/>
    <col min="2567" max="2567" width="15.625" style="111" customWidth="1"/>
    <col min="2568" max="2568" width="13.125" style="111" customWidth="1"/>
    <col min="2569" max="2569" width="16.625" style="111" customWidth="1"/>
    <col min="2570" max="2570" width="12.5" style="111" customWidth="1"/>
    <col min="2571" max="2816" width="9" style="111"/>
    <col min="2817" max="2817" width="13.125" style="111" customWidth="1"/>
    <col min="2818" max="2818" width="19.375" style="111" customWidth="1"/>
    <col min="2819" max="2819" width="15.625" style="111" customWidth="1"/>
    <col min="2820" max="2820" width="5.125" style="111" customWidth="1"/>
    <col min="2821" max="2821" width="13.125" style="111" customWidth="1"/>
    <col min="2822" max="2822" width="16.75" style="111" customWidth="1"/>
    <col min="2823" max="2823" width="15.625" style="111" customWidth="1"/>
    <col min="2824" max="2824" width="13.125" style="111" customWidth="1"/>
    <col min="2825" max="2825" width="16.625" style="111" customWidth="1"/>
    <col min="2826" max="2826" width="12.5" style="111" customWidth="1"/>
    <col min="2827" max="3072" width="9" style="111"/>
    <col min="3073" max="3073" width="13.125" style="111" customWidth="1"/>
    <col min="3074" max="3074" width="19.375" style="111" customWidth="1"/>
    <col min="3075" max="3075" width="15.625" style="111" customWidth="1"/>
    <col min="3076" max="3076" width="5.125" style="111" customWidth="1"/>
    <col min="3077" max="3077" width="13.125" style="111" customWidth="1"/>
    <col min="3078" max="3078" width="16.75" style="111" customWidth="1"/>
    <col min="3079" max="3079" width="15.625" style="111" customWidth="1"/>
    <col min="3080" max="3080" width="13.125" style="111" customWidth="1"/>
    <col min="3081" max="3081" width="16.625" style="111" customWidth="1"/>
    <col min="3082" max="3082" width="12.5" style="111" customWidth="1"/>
    <col min="3083" max="3328" width="9" style="111"/>
    <col min="3329" max="3329" width="13.125" style="111" customWidth="1"/>
    <col min="3330" max="3330" width="19.375" style="111" customWidth="1"/>
    <col min="3331" max="3331" width="15.625" style="111" customWidth="1"/>
    <col min="3332" max="3332" width="5.125" style="111" customWidth="1"/>
    <col min="3333" max="3333" width="13.125" style="111" customWidth="1"/>
    <col min="3334" max="3334" width="16.75" style="111" customWidth="1"/>
    <col min="3335" max="3335" width="15.625" style="111" customWidth="1"/>
    <col min="3336" max="3336" width="13.125" style="111" customWidth="1"/>
    <col min="3337" max="3337" width="16.625" style="111" customWidth="1"/>
    <col min="3338" max="3338" width="12.5" style="111" customWidth="1"/>
    <col min="3339" max="3584" width="9" style="111"/>
    <col min="3585" max="3585" width="13.125" style="111" customWidth="1"/>
    <col min="3586" max="3586" width="19.375" style="111" customWidth="1"/>
    <col min="3587" max="3587" width="15.625" style="111" customWidth="1"/>
    <col min="3588" max="3588" width="5.125" style="111" customWidth="1"/>
    <col min="3589" max="3589" width="13.125" style="111" customWidth="1"/>
    <col min="3590" max="3590" width="16.75" style="111" customWidth="1"/>
    <col min="3591" max="3591" width="15.625" style="111" customWidth="1"/>
    <col min="3592" max="3592" width="13.125" style="111" customWidth="1"/>
    <col min="3593" max="3593" width="16.625" style="111" customWidth="1"/>
    <col min="3594" max="3594" width="12.5" style="111" customWidth="1"/>
    <col min="3595" max="3840" width="9" style="111"/>
    <col min="3841" max="3841" width="13.125" style="111" customWidth="1"/>
    <col min="3842" max="3842" width="19.375" style="111" customWidth="1"/>
    <col min="3843" max="3843" width="15.625" style="111" customWidth="1"/>
    <col min="3844" max="3844" width="5.125" style="111" customWidth="1"/>
    <col min="3845" max="3845" width="13.125" style="111" customWidth="1"/>
    <col min="3846" max="3846" width="16.75" style="111" customWidth="1"/>
    <col min="3847" max="3847" width="15.625" style="111" customWidth="1"/>
    <col min="3848" max="3848" width="13.125" style="111" customWidth="1"/>
    <col min="3849" max="3849" width="16.625" style="111" customWidth="1"/>
    <col min="3850" max="3850" width="12.5" style="111" customWidth="1"/>
    <col min="3851" max="4096" width="9" style="111"/>
    <col min="4097" max="4097" width="13.125" style="111" customWidth="1"/>
    <col min="4098" max="4098" width="19.375" style="111" customWidth="1"/>
    <col min="4099" max="4099" width="15.625" style="111" customWidth="1"/>
    <col min="4100" max="4100" width="5.125" style="111" customWidth="1"/>
    <col min="4101" max="4101" width="13.125" style="111" customWidth="1"/>
    <col min="4102" max="4102" width="16.75" style="111" customWidth="1"/>
    <col min="4103" max="4103" width="15.625" style="111" customWidth="1"/>
    <col min="4104" max="4104" width="13.125" style="111" customWidth="1"/>
    <col min="4105" max="4105" width="16.625" style="111" customWidth="1"/>
    <col min="4106" max="4106" width="12.5" style="111" customWidth="1"/>
    <col min="4107" max="4352" width="9" style="111"/>
    <col min="4353" max="4353" width="13.125" style="111" customWidth="1"/>
    <col min="4354" max="4354" width="19.375" style="111" customWidth="1"/>
    <col min="4355" max="4355" width="15.625" style="111" customWidth="1"/>
    <col min="4356" max="4356" width="5.125" style="111" customWidth="1"/>
    <col min="4357" max="4357" width="13.125" style="111" customWidth="1"/>
    <col min="4358" max="4358" width="16.75" style="111" customWidth="1"/>
    <col min="4359" max="4359" width="15.625" style="111" customWidth="1"/>
    <col min="4360" max="4360" width="13.125" style="111" customWidth="1"/>
    <col min="4361" max="4361" width="16.625" style="111" customWidth="1"/>
    <col min="4362" max="4362" width="12.5" style="111" customWidth="1"/>
    <col min="4363" max="4608" width="9" style="111"/>
    <col min="4609" max="4609" width="13.125" style="111" customWidth="1"/>
    <col min="4610" max="4610" width="19.375" style="111" customWidth="1"/>
    <col min="4611" max="4611" width="15.625" style="111" customWidth="1"/>
    <col min="4612" max="4612" width="5.125" style="111" customWidth="1"/>
    <col min="4613" max="4613" width="13.125" style="111" customWidth="1"/>
    <col min="4614" max="4614" width="16.75" style="111" customWidth="1"/>
    <col min="4615" max="4615" width="15.625" style="111" customWidth="1"/>
    <col min="4616" max="4616" width="13.125" style="111" customWidth="1"/>
    <col min="4617" max="4617" width="16.625" style="111" customWidth="1"/>
    <col min="4618" max="4618" width="12.5" style="111" customWidth="1"/>
    <col min="4619" max="4864" width="9" style="111"/>
    <col min="4865" max="4865" width="13.125" style="111" customWidth="1"/>
    <col min="4866" max="4866" width="19.375" style="111" customWidth="1"/>
    <col min="4867" max="4867" width="15.625" style="111" customWidth="1"/>
    <col min="4868" max="4868" width="5.125" style="111" customWidth="1"/>
    <col min="4869" max="4869" width="13.125" style="111" customWidth="1"/>
    <col min="4870" max="4870" width="16.75" style="111" customWidth="1"/>
    <col min="4871" max="4871" width="15.625" style="111" customWidth="1"/>
    <col min="4872" max="4872" width="13.125" style="111" customWidth="1"/>
    <col min="4873" max="4873" width="16.625" style="111" customWidth="1"/>
    <col min="4874" max="4874" width="12.5" style="111" customWidth="1"/>
    <col min="4875" max="5120" width="9" style="111"/>
    <col min="5121" max="5121" width="13.125" style="111" customWidth="1"/>
    <col min="5122" max="5122" width="19.375" style="111" customWidth="1"/>
    <col min="5123" max="5123" width="15.625" style="111" customWidth="1"/>
    <col min="5124" max="5124" width="5.125" style="111" customWidth="1"/>
    <col min="5125" max="5125" width="13.125" style="111" customWidth="1"/>
    <col min="5126" max="5126" width="16.75" style="111" customWidth="1"/>
    <col min="5127" max="5127" width="15.625" style="111" customWidth="1"/>
    <col min="5128" max="5128" width="13.125" style="111" customWidth="1"/>
    <col min="5129" max="5129" width="16.625" style="111" customWidth="1"/>
    <col min="5130" max="5130" width="12.5" style="111" customWidth="1"/>
    <col min="5131" max="5376" width="9" style="111"/>
    <col min="5377" max="5377" width="13.125" style="111" customWidth="1"/>
    <col min="5378" max="5378" width="19.375" style="111" customWidth="1"/>
    <col min="5379" max="5379" width="15.625" style="111" customWidth="1"/>
    <col min="5380" max="5380" width="5.125" style="111" customWidth="1"/>
    <col min="5381" max="5381" width="13.125" style="111" customWidth="1"/>
    <col min="5382" max="5382" width="16.75" style="111" customWidth="1"/>
    <col min="5383" max="5383" width="15.625" style="111" customWidth="1"/>
    <col min="5384" max="5384" width="13.125" style="111" customWidth="1"/>
    <col min="5385" max="5385" width="16.625" style="111" customWidth="1"/>
    <col min="5386" max="5386" width="12.5" style="111" customWidth="1"/>
    <col min="5387" max="5632" width="9" style="111"/>
    <col min="5633" max="5633" width="13.125" style="111" customWidth="1"/>
    <col min="5634" max="5634" width="19.375" style="111" customWidth="1"/>
    <col min="5635" max="5635" width="15.625" style="111" customWidth="1"/>
    <col min="5636" max="5636" width="5.125" style="111" customWidth="1"/>
    <col min="5637" max="5637" width="13.125" style="111" customWidth="1"/>
    <col min="5638" max="5638" width="16.75" style="111" customWidth="1"/>
    <col min="5639" max="5639" width="15.625" style="111" customWidth="1"/>
    <col min="5640" max="5640" width="13.125" style="111" customWidth="1"/>
    <col min="5641" max="5641" width="16.625" style="111" customWidth="1"/>
    <col min="5642" max="5642" width="12.5" style="111" customWidth="1"/>
    <col min="5643" max="5888" width="9" style="111"/>
    <col min="5889" max="5889" width="13.125" style="111" customWidth="1"/>
    <col min="5890" max="5890" width="19.375" style="111" customWidth="1"/>
    <col min="5891" max="5891" width="15.625" style="111" customWidth="1"/>
    <col min="5892" max="5892" width="5.125" style="111" customWidth="1"/>
    <col min="5893" max="5893" width="13.125" style="111" customWidth="1"/>
    <col min="5894" max="5894" width="16.75" style="111" customWidth="1"/>
    <col min="5895" max="5895" width="15.625" style="111" customWidth="1"/>
    <col min="5896" max="5896" width="13.125" style="111" customWidth="1"/>
    <col min="5897" max="5897" width="16.625" style="111" customWidth="1"/>
    <col min="5898" max="5898" width="12.5" style="111" customWidth="1"/>
    <col min="5899" max="6144" width="9" style="111"/>
    <col min="6145" max="6145" width="13.125" style="111" customWidth="1"/>
    <col min="6146" max="6146" width="19.375" style="111" customWidth="1"/>
    <col min="6147" max="6147" width="15.625" style="111" customWidth="1"/>
    <col min="6148" max="6148" width="5.125" style="111" customWidth="1"/>
    <col min="6149" max="6149" width="13.125" style="111" customWidth="1"/>
    <col min="6150" max="6150" width="16.75" style="111" customWidth="1"/>
    <col min="6151" max="6151" width="15.625" style="111" customWidth="1"/>
    <col min="6152" max="6152" width="13.125" style="111" customWidth="1"/>
    <col min="6153" max="6153" width="16.625" style="111" customWidth="1"/>
    <col min="6154" max="6154" width="12.5" style="111" customWidth="1"/>
    <col min="6155" max="6400" width="9" style="111"/>
    <col min="6401" max="6401" width="13.125" style="111" customWidth="1"/>
    <col min="6402" max="6402" width="19.375" style="111" customWidth="1"/>
    <col min="6403" max="6403" width="15.625" style="111" customWidth="1"/>
    <col min="6404" max="6404" width="5.125" style="111" customWidth="1"/>
    <col min="6405" max="6405" width="13.125" style="111" customWidth="1"/>
    <col min="6406" max="6406" width="16.75" style="111" customWidth="1"/>
    <col min="6407" max="6407" width="15.625" style="111" customWidth="1"/>
    <col min="6408" max="6408" width="13.125" style="111" customWidth="1"/>
    <col min="6409" max="6409" width="16.625" style="111" customWidth="1"/>
    <col min="6410" max="6410" width="12.5" style="111" customWidth="1"/>
    <col min="6411" max="6656" width="9" style="111"/>
    <col min="6657" max="6657" width="13.125" style="111" customWidth="1"/>
    <col min="6658" max="6658" width="19.375" style="111" customWidth="1"/>
    <col min="6659" max="6659" width="15.625" style="111" customWidth="1"/>
    <col min="6660" max="6660" width="5.125" style="111" customWidth="1"/>
    <col min="6661" max="6661" width="13.125" style="111" customWidth="1"/>
    <col min="6662" max="6662" width="16.75" style="111" customWidth="1"/>
    <col min="6663" max="6663" width="15.625" style="111" customWidth="1"/>
    <col min="6664" max="6664" width="13.125" style="111" customWidth="1"/>
    <col min="6665" max="6665" width="16.625" style="111" customWidth="1"/>
    <col min="6666" max="6666" width="12.5" style="111" customWidth="1"/>
    <col min="6667" max="6912" width="9" style="111"/>
    <col min="6913" max="6913" width="13.125" style="111" customWidth="1"/>
    <col min="6914" max="6914" width="19.375" style="111" customWidth="1"/>
    <col min="6915" max="6915" width="15.625" style="111" customWidth="1"/>
    <col min="6916" max="6916" width="5.125" style="111" customWidth="1"/>
    <col min="6917" max="6917" width="13.125" style="111" customWidth="1"/>
    <col min="6918" max="6918" width="16.75" style="111" customWidth="1"/>
    <col min="6919" max="6919" width="15.625" style="111" customWidth="1"/>
    <col min="6920" max="6920" width="13.125" style="111" customWidth="1"/>
    <col min="6921" max="6921" width="16.625" style="111" customWidth="1"/>
    <col min="6922" max="6922" width="12.5" style="111" customWidth="1"/>
    <col min="6923" max="7168" width="9" style="111"/>
    <col min="7169" max="7169" width="13.125" style="111" customWidth="1"/>
    <col min="7170" max="7170" width="19.375" style="111" customWidth="1"/>
    <col min="7171" max="7171" width="15.625" style="111" customWidth="1"/>
    <col min="7172" max="7172" width="5.125" style="111" customWidth="1"/>
    <col min="7173" max="7173" width="13.125" style="111" customWidth="1"/>
    <col min="7174" max="7174" width="16.75" style="111" customWidth="1"/>
    <col min="7175" max="7175" width="15.625" style="111" customWidth="1"/>
    <col min="7176" max="7176" width="13.125" style="111" customWidth="1"/>
    <col min="7177" max="7177" width="16.625" style="111" customWidth="1"/>
    <col min="7178" max="7178" width="12.5" style="111" customWidth="1"/>
    <col min="7179" max="7424" width="9" style="111"/>
    <col min="7425" max="7425" width="13.125" style="111" customWidth="1"/>
    <col min="7426" max="7426" width="19.375" style="111" customWidth="1"/>
    <col min="7427" max="7427" width="15.625" style="111" customWidth="1"/>
    <col min="7428" max="7428" width="5.125" style="111" customWidth="1"/>
    <col min="7429" max="7429" width="13.125" style="111" customWidth="1"/>
    <col min="7430" max="7430" width="16.75" style="111" customWidth="1"/>
    <col min="7431" max="7431" width="15.625" style="111" customWidth="1"/>
    <col min="7432" max="7432" width="13.125" style="111" customWidth="1"/>
    <col min="7433" max="7433" width="16.625" style="111" customWidth="1"/>
    <col min="7434" max="7434" width="12.5" style="111" customWidth="1"/>
    <col min="7435" max="7680" width="9" style="111"/>
    <col min="7681" max="7681" width="13.125" style="111" customWidth="1"/>
    <col min="7682" max="7682" width="19.375" style="111" customWidth="1"/>
    <col min="7683" max="7683" width="15.625" style="111" customWidth="1"/>
    <col min="7684" max="7684" width="5.125" style="111" customWidth="1"/>
    <col min="7685" max="7685" width="13.125" style="111" customWidth="1"/>
    <col min="7686" max="7686" width="16.75" style="111" customWidth="1"/>
    <col min="7687" max="7687" width="15.625" style="111" customWidth="1"/>
    <col min="7688" max="7688" width="13.125" style="111" customWidth="1"/>
    <col min="7689" max="7689" width="16.625" style="111" customWidth="1"/>
    <col min="7690" max="7690" width="12.5" style="111" customWidth="1"/>
    <col min="7691" max="7936" width="9" style="111"/>
    <col min="7937" max="7937" width="13.125" style="111" customWidth="1"/>
    <col min="7938" max="7938" width="19.375" style="111" customWidth="1"/>
    <col min="7939" max="7939" width="15.625" style="111" customWidth="1"/>
    <col min="7940" max="7940" width="5.125" style="111" customWidth="1"/>
    <col min="7941" max="7941" width="13.125" style="111" customWidth="1"/>
    <col min="7942" max="7942" width="16.75" style="111" customWidth="1"/>
    <col min="7943" max="7943" width="15.625" style="111" customWidth="1"/>
    <col min="7944" max="7944" width="13.125" style="111" customWidth="1"/>
    <col min="7945" max="7945" width="16.625" style="111" customWidth="1"/>
    <col min="7946" max="7946" width="12.5" style="111" customWidth="1"/>
    <col min="7947" max="8192" width="9" style="111"/>
    <col min="8193" max="8193" width="13.125" style="111" customWidth="1"/>
    <col min="8194" max="8194" width="19.375" style="111" customWidth="1"/>
    <col min="8195" max="8195" width="15.625" style="111" customWidth="1"/>
    <col min="8196" max="8196" width="5.125" style="111" customWidth="1"/>
    <col min="8197" max="8197" width="13.125" style="111" customWidth="1"/>
    <col min="8198" max="8198" width="16.75" style="111" customWidth="1"/>
    <col min="8199" max="8199" width="15.625" style="111" customWidth="1"/>
    <col min="8200" max="8200" width="13.125" style="111" customWidth="1"/>
    <col min="8201" max="8201" width="16.625" style="111" customWidth="1"/>
    <col min="8202" max="8202" width="12.5" style="111" customWidth="1"/>
    <col min="8203" max="8448" width="9" style="111"/>
    <col min="8449" max="8449" width="13.125" style="111" customWidth="1"/>
    <col min="8450" max="8450" width="19.375" style="111" customWidth="1"/>
    <col min="8451" max="8451" width="15.625" style="111" customWidth="1"/>
    <col min="8452" max="8452" width="5.125" style="111" customWidth="1"/>
    <col min="8453" max="8453" width="13.125" style="111" customWidth="1"/>
    <col min="8454" max="8454" width="16.75" style="111" customWidth="1"/>
    <col min="8455" max="8455" width="15.625" style="111" customWidth="1"/>
    <col min="8456" max="8456" width="13.125" style="111" customWidth="1"/>
    <col min="8457" max="8457" width="16.625" style="111" customWidth="1"/>
    <col min="8458" max="8458" width="12.5" style="111" customWidth="1"/>
    <col min="8459" max="8704" width="9" style="111"/>
    <col min="8705" max="8705" width="13.125" style="111" customWidth="1"/>
    <col min="8706" max="8706" width="19.375" style="111" customWidth="1"/>
    <col min="8707" max="8707" width="15.625" style="111" customWidth="1"/>
    <col min="8708" max="8708" width="5.125" style="111" customWidth="1"/>
    <col min="8709" max="8709" width="13.125" style="111" customWidth="1"/>
    <col min="8710" max="8710" width="16.75" style="111" customWidth="1"/>
    <col min="8711" max="8711" width="15.625" style="111" customWidth="1"/>
    <col min="8712" max="8712" width="13.125" style="111" customWidth="1"/>
    <col min="8713" max="8713" width="16.625" style="111" customWidth="1"/>
    <col min="8714" max="8714" width="12.5" style="111" customWidth="1"/>
    <col min="8715" max="8960" width="9" style="111"/>
    <col min="8961" max="8961" width="13.125" style="111" customWidth="1"/>
    <col min="8962" max="8962" width="19.375" style="111" customWidth="1"/>
    <col min="8963" max="8963" width="15.625" style="111" customWidth="1"/>
    <col min="8964" max="8964" width="5.125" style="111" customWidth="1"/>
    <col min="8965" max="8965" width="13.125" style="111" customWidth="1"/>
    <col min="8966" max="8966" width="16.75" style="111" customWidth="1"/>
    <col min="8967" max="8967" width="15.625" style="111" customWidth="1"/>
    <col min="8968" max="8968" width="13.125" style="111" customWidth="1"/>
    <col min="8969" max="8969" width="16.625" style="111" customWidth="1"/>
    <col min="8970" max="8970" width="12.5" style="111" customWidth="1"/>
    <col min="8971" max="9216" width="9" style="111"/>
    <col min="9217" max="9217" width="13.125" style="111" customWidth="1"/>
    <col min="9218" max="9218" width="19.375" style="111" customWidth="1"/>
    <col min="9219" max="9219" width="15.625" style="111" customWidth="1"/>
    <col min="9220" max="9220" width="5.125" style="111" customWidth="1"/>
    <col min="9221" max="9221" width="13.125" style="111" customWidth="1"/>
    <col min="9222" max="9222" width="16.75" style="111" customWidth="1"/>
    <col min="9223" max="9223" width="15.625" style="111" customWidth="1"/>
    <col min="9224" max="9224" width="13.125" style="111" customWidth="1"/>
    <col min="9225" max="9225" width="16.625" style="111" customWidth="1"/>
    <col min="9226" max="9226" width="12.5" style="111" customWidth="1"/>
    <col min="9227" max="9472" width="9" style="111"/>
    <col min="9473" max="9473" width="13.125" style="111" customWidth="1"/>
    <col min="9474" max="9474" width="19.375" style="111" customWidth="1"/>
    <col min="9475" max="9475" width="15.625" style="111" customWidth="1"/>
    <col min="9476" max="9476" width="5.125" style="111" customWidth="1"/>
    <col min="9477" max="9477" width="13.125" style="111" customWidth="1"/>
    <col min="9478" max="9478" width="16.75" style="111" customWidth="1"/>
    <col min="9479" max="9479" width="15.625" style="111" customWidth="1"/>
    <col min="9480" max="9480" width="13.125" style="111" customWidth="1"/>
    <col min="9481" max="9481" width="16.625" style="111" customWidth="1"/>
    <col min="9482" max="9482" width="12.5" style="111" customWidth="1"/>
    <col min="9483" max="9728" width="9" style="111"/>
    <col min="9729" max="9729" width="13.125" style="111" customWidth="1"/>
    <col min="9730" max="9730" width="19.375" style="111" customWidth="1"/>
    <col min="9731" max="9731" width="15.625" style="111" customWidth="1"/>
    <col min="9732" max="9732" width="5.125" style="111" customWidth="1"/>
    <col min="9733" max="9733" width="13.125" style="111" customWidth="1"/>
    <col min="9734" max="9734" width="16.75" style="111" customWidth="1"/>
    <col min="9735" max="9735" width="15.625" style="111" customWidth="1"/>
    <col min="9736" max="9736" width="13.125" style="111" customWidth="1"/>
    <col min="9737" max="9737" width="16.625" style="111" customWidth="1"/>
    <col min="9738" max="9738" width="12.5" style="111" customWidth="1"/>
    <col min="9739" max="9984" width="9" style="111"/>
    <col min="9985" max="9985" width="13.125" style="111" customWidth="1"/>
    <col min="9986" max="9986" width="19.375" style="111" customWidth="1"/>
    <col min="9987" max="9987" width="15.625" style="111" customWidth="1"/>
    <col min="9988" max="9988" width="5.125" style="111" customWidth="1"/>
    <col min="9989" max="9989" width="13.125" style="111" customWidth="1"/>
    <col min="9990" max="9990" width="16.75" style="111" customWidth="1"/>
    <col min="9991" max="9991" width="15.625" style="111" customWidth="1"/>
    <col min="9992" max="9992" width="13.125" style="111" customWidth="1"/>
    <col min="9993" max="9993" width="16.625" style="111" customWidth="1"/>
    <col min="9994" max="9994" width="12.5" style="111" customWidth="1"/>
    <col min="9995" max="10240" width="9" style="111"/>
    <col min="10241" max="10241" width="13.125" style="111" customWidth="1"/>
    <col min="10242" max="10242" width="19.375" style="111" customWidth="1"/>
    <col min="10243" max="10243" width="15.625" style="111" customWidth="1"/>
    <col min="10244" max="10244" width="5.125" style="111" customWidth="1"/>
    <col min="10245" max="10245" width="13.125" style="111" customWidth="1"/>
    <col min="10246" max="10246" width="16.75" style="111" customWidth="1"/>
    <col min="10247" max="10247" width="15.625" style="111" customWidth="1"/>
    <col min="10248" max="10248" width="13.125" style="111" customWidth="1"/>
    <col min="10249" max="10249" width="16.625" style="111" customWidth="1"/>
    <col min="10250" max="10250" width="12.5" style="111" customWidth="1"/>
    <col min="10251" max="10496" width="9" style="111"/>
    <col min="10497" max="10497" width="13.125" style="111" customWidth="1"/>
    <col min="10498" max="10498" width="19.375" style="111" customWidth="1"/>
    <col min="10499" max="10499" width="15.625" style="111" customWidth="1"/>
    <col min="10500" max="10500" width="5.125" style="111" customWidth="1"/>
    <col min="10501" max="10501" width="13.125" style="111" customWidth="1"/>
    <col min="10502" max="10502" width="16.75" style="111" customWidth="1"/>
    <col min="10503" max="10503" width="15.625" style="111" customWidth="1"/>
    <col min="10504" max="10504" width="13.125" style="111" customWidth="1"/>
    <col min="10505" max="10505" width="16.625" style="111" customWidth="1"/>
    <col min="10506" max="10506" width="12.5" style="111" customWidth="1"/>
    <col min="10507" max="10752" width="9" style="111"/>
    <col min="10753" max="10753" width="13.125" style="111" customWidth="1"/>
    <col min="10754" max="10754" width="19.375" style="111" customWidth="1"/>
    <col min="10755" max="10755" width="15.625" style="111" customWidth="1"/>
    <col min="10756" max="10756" width="5.125" style="111" customWidth="1"/>
    <col min="10757" max="10757" width="13.125" style="111" customWidth="1"/>
    <col min="10758" max="10758" width="16.75" style="111" customWidth="1"/>
    <col min="10759" max="10759" width="15.625" style="111" customWidth="1"/>
    <col min="10760" max="10760" width="13.125" style="111" customWidth="1"/>
    <col min="10761" max="10761" width="16.625" style="111" customWidth="1"/>
    <col min="10762" max="10762" width="12.5" style="111" customWidth="1"/>
    <col min="10763" max="11008" width="9" style="111"/>
    <col min="11009" max="11009" width="13.125" style="111" customWidth="1"/>
    <col min="11010" max="11010" width="19.375" style="111" customWidth="1"/>
    <col min="11011" max="11011" width="15.625" style="111" customWidth="1"/>
    <col min="11012" max="11012" width="5.125" style="111" customWidth="1"/>
    <col min="11013" max="11013" width="13.125" style="111" customWidth="1"/>
    <col min="11014" max="11014" width="16.75" style="111" customWidth="1"/>
    <col min="11015" max="11015" width="15.625" style="111" customWidth="1"/>
    <col min="11016" max="11016" width="13.125" style="111" customWidth="1"/>
    <col min="11017" max="11017" width="16.625" style="111" customWidth="1"/>
    <col min="11018" max="11018" width="12.5" style="111" customWidth="1"/>
    <col min="11019" max="11264" width="9" style="111"/>
    <col min="11265" max="11265" width="13.125" style="111" customWidth="1"/>
    <col min="11266" max="11266" width="19.375" style="111" customWidth="1"/>
    <col min="11267" max="11267" width="15.625" style="111" customWidth="1"/>
    <col min="11268" max="11268" width="5.125" style="111" customWidth="1"/>
    <col min="11269" max="11269" width="13.125" style="111" customWidth="1"/>
    <col min="11270" max="11270" width="16.75" style="111" customWidth="1"/>
    <col min="11271" max="11271" width="15.625" style="111" customWidth="1"/>
    <col min="11272" max="11272" width="13.125" style="111" customWidth="1"/>
    <col min="11273" max="11273" width="16.625" style="111" customWidth="1"/>
    <col min="11274" max="11274" width="12.5" style="111" customWidth="1"/>
    <col min="11275" max="11520" width="9" style="111"/>
    <col min="11521" max="11521" width="13.125" style="111" customWidth="1"/>
    <col min="11522" max="11522" width="19.375" style="111" customWidth="1"/>
    <col min="11523" max="11523" width="15.625" style="111" customWidth="1"/>
    <col min="11524" max="11524" width="5.125" style="111" customWidth="1"/>
    <col min="11525" max="11525" width="13.125" style="111" customWidth="1"/>
    <col min="11526" max="11526" width="16.75" style="111" customWidth="1"/>
    <col min="11527" max="11527" width="15.625" style="111" customWidth="1"/>
    <col min="11528" max="11528" width="13.125" style="111" customWidth="1"/>
    <col min="11529" max="11529" width="16.625" style="111" customWidth="1"/>
    <col min="11530" max="11530" width="12.5" style="111" customWidth="1"/>
    <col min="11531" max="11776" width="9" style="111"/>
    <col min="11777" max="11777" width="13.125" style="111" customWidth="1"/>
    <col min="11778" max="11778" width="19.375" style="111" customWidth="1"/>
    <col min="11779" max="11779" width="15.625" style="111" customWidth="1"/>
    <col min="11780" max="11780" width="5.125" style="111" customWidth="1"/>
    <col min="11781" max="11781" width="13.125" style="111" customWidth="1"/>
    <col min="11782" max="11782" width="16.75" style="111" customWidth="1"/>
    <col min="11783" max="11783" width="15.625" style="111" customWidth="1"/>
    <col min="11784" max="11784" width="13.125" style="111" customWidth="1"/>
    <col min="11785" max="11785" width="16.625" style="111" customWidth="1"/>
    <col min="11786" max="11786" width="12.5" style="111" customWidth="1"/>
    <col min="11787" max="12032" width="9" style="111"/>
    <col min="12033" max="12033" width="13.125" style="111" customWidth="1"/>
    <col min="12034" max="12034" width="19.375" style="111" customWidth="1"/>
    <col min="12035" max="12035" width="15.625" style="111" customWidth="1"/>
    <col min="12036" max="12036" width="5.125" style="111" customWidth="1"/>
    <col min="12037" max="12037" width="13.125" style="111" customWidth="1"/>
    <col min="12038" max="12038" width="16.75" style="111" customWidth="1"/>
    <col min="12039" max="12039" width="15.625" style="111" customWidth="1"/>
    <col min="12040" max="12040" width="13.125" style="111" customWidth="1"/>
    <col min="12041" max="12041" width="16.625" style="111" customWidth="1"/>
    <col min="12042" max="12042" width="12.5" style="111" customWidth="1"/>
    <col min="12043" max="12288" width="9" style="111"/>
    <col min="12289" max="12289" width="13.125" style="111" customWidth="1"/>
    <col min="12290" max="12290" width="19.375" style="111" customWidth="1"/>
    <col min="12291" max="12291" width="15.625" style="111" customWidth="1"/>
    <col min="12292" max="12292" width="5.125" style="111" customWidth="1"/>
    <col min="12293" max="12293" width="13.125" style="111" customWidth="1"/>
    <col min="12294" max="12294" width="16.75" style="111" customWidth="1"/>
    <col min="12295" max="12295" width="15.625" style="111" customWidth="1"/>
    <col min="12296" max="12296" width="13.125" style="111" customWidth="1"/>
    <col min="12297" max="12297" width="16.625" style="111" customWidth="1"/>
    <col min="12298" max="12298" width="12.5" style="111" customWidth="1"/>
    <col min="12299" max="12544" width="9" style="111"/>
    <col min="12545" max="12545" width="13.125" style="111" customWidth="1"/>
    <col min="12546" max="12546" width="19.375" style="111" customWidth="1"/>
    <col min="12547" max="12547" width="15.625" style="111" customWidth="1"/>
    <col min="12548" max="12548" width="5.125" style="111" customWidth="1"/>
    <col min="12549" max="12549" width="13.125" style="111" customWidth="1"/>
    <col min="12550" max="12550" width="16.75" style="111" customWidth="1"/>
    <col min="12551" max="12551" width="15.625" style="111" customWidth="1"/>
    <col min="12552" max="12552" width="13.125" style="111" customWidth="1"/>
    <col min="12553" max="12553" width="16.625" style="111" customWidth="1"/>
    <col min="12554" max="12554" width="12.5" style="111" customWidth="1"/>
    <col min="12555" max="12800" width="9" style="111"/>
    <col min="12801" max="12801" width="13.125" style="111" customWidth="1"/>
    <col min="12802" max="12802" width="19.375" style="111" customWidth="1"/>
    <col min="12803" max="12803" width="15.625" style="111" customWidth="1"/>
    <col min="12804" max="12804" width="5.125" style="111" customWidth="1"/>
    <col min="12805" max="12805" width="13.125" style="111" customWidth="1"/>
    <col min="12806" max="12806" width="16.75" style="111" customWidth="1"/>
    <col min="12807" max="12807" width="15.625" style="111" customWidth="1"/>
    <col min="12808" max="12808" width="13.125" style="111" customWidth="1"/>
    <col min="12809" max="12809" width="16.625" style="111" customWidth="1"/>
    <col min="12810" max="12810" width="12.5" style="111" customWidth="1"/>
    <col min="12811" max="13056" width="9" style="111"/>
    <col min="13057" max="13057" width="13.125" style="111" customWidth="1"/>
    <col min="13058" max="13058" width="19.375" style="111" customWidth="1"/>
    <col min="13059" max="13059" width="15.625" style="111" customWidth="1"/>
    <col min="13060" max="13060" width="5.125" style="111" customWidth="1"/>
    <col min="13061" max="13061" width="13.125" style="111" customWidth="1"/>
    <col min="13062" max="13062" width="16.75" style="111" customWidth="1"/>
    <col min="13063" max="13063" width="15.625" style="111" customWidth="1"/>
    <col min="13064" max="13064" width="13.125" style="111" customWidth="1"/>
    <col min="13065" max="13065" width="16.625" style="111" customWidth="1"/>
    <col min="13066" max="13066" width="12.5" style="111" customWidth="1"/>
    <col min="13067" max="13312" width="9" style="111"/>
    <col min="13313" max="13313" width="13.125" style="111" customWidth="1"/>
    <col min="13314" max="13314" width="19.375" style="111" customWidth="1"/>
    <col min="13315" max="13315" width="15.625" style="111" customWidth="1"/>
    <col min="13316" max="13316" width="5.125" style="111" customWidth="1"/>
    <col min="13317" max="13317" width="13.125" style="111" customWidth="1"/>
    <col min="13318" max="13318" width="16.75" style="111" customWidth="1"/>
    <col min="13319" max="13319" width="15.625" style="111" customWidth="1"/>
    <col min="13320" max="13320" width="13.125" style="111" customWidth="1"/>
    <col min="13321" max="13321" width="16.625" style="111" customWidth="1"/>
    <col min="13322" max="13322" width="12.5" style="111" customWidth="1"/>
    <col min="13323" max="13568" width="9" style="111"/>
    <col min="13569" max="13569" width="13.125" style="111" customWidth="1"/>
    <col min="13570" max="13570" width="19.375" style="111" customWidth="1"/>
    <col min="13571" max="13571" width="15.625" style="111" customWidth="1"/>
    <col min="13572" max="13572" width="5.125" style="111" customWidth="1"/>
    <col min="13573" max="13573" width="13.125" style="111" customWidth="1"/>
    <col min="13574" max="13574" width="16.75" style="111" customWidth="1"/>
    <col min="13575" max="13575" width="15.625" style="111" customWidth="1"/>
    <col min="13576" max="13576" width="13.125" style="111" customWidth="1"/>
    <col min="13577" max="13577" width="16.625" style="111" customWidth="1"/>
    <col min="13578" max="13578" width="12.5" style="111" customWidth="1"/>
    <col min="13579" max="13824" width="9" style="111"/>
    <col min="13825" max="13825" width="13.125" style="111" customWidth="1"/>
    <col min="13826" max="13826" width="19.375" style="111" customWidth="1"/>
    <col min="13827" max="13827" width="15.625" style="111" customWidth="1"/>
    <col min="13828" max="13828" width="5.125" style="111" customWidth="1"/>
    <col min="13829" max="13829" width="13.125" style="111" customWidth="1"/>
    <col min="13830" max="13830" width="16.75" style="111" customWidth="1"/>
    <col min="13831" max="13831" width="15.625" style="111" customWidth="1"/>
    <col min="13832" max="13832" width="13.125" style="111" customWidth="1"/>
    <col min="13833" max="13833" width="16.625" style="111" customWidth="1"/>
    <col min="13834" max="13834" width="12.5" style="111" customWidth="1"/>
    <col min="13835" max="14080" width="9" style="111"/>
    <col min="14081" max="14081" width="13.125" style="111" customWidth="1"/>
    <col min="14082" max="14082" width="19.375" style="111" customWidth="1"/>
    <col min="14083" max="14083" width="15.625" style="111" customWidth="1"/>
    <col min="14084" max="14084" width="5.125" style="111" customWidth="1"/>
    <col min="14085" max="14085" width="13.125" style="111" customWidth="1"/>
    <col min="14086" max="14086" width="16.75" style="111" customWidth="1"/>
    <col min="14087" max="14087" width="15.625" style="111" customWidth="1"/>
    <col min="14088" max="14088" width="13.125" style="111" customWidth="1"/>
    <col min="14089" max="14089" width="16.625" style="111" customWidth="1"/>
    <col min="14090" max="14090" width="12.5" style="111" customWidth="1"/>
    <col min="14091" max="14336" width="9" style="111"/>
    <col min="14337" max="14337" width="13.125" style="111" customWidth="1"/>
    <col min="14338" max="14338" width="19.375" style="111" customWidth="1"/>
    <col min="14339" max="14339" width="15.625" style="111" customWidth="1"/>
    <col min="14340" max="14340" width="5.125" style="111" customWidth="1"/>
    <col min="14341" max="14341" width="13.125" style="111" customWidth="1"/>
    <col min="14342" max="14342" width="16.75" style="111" customWidth="1"/>
    <col min="14343" max="14343" width="15.625" style="111" customWidth="1"/>
    <col min="14344" max="14344" width="13.125" style="111" customWidth="1"/>
    <col min="14345" max="14345" width="16.625" style="111" customWidth="1"/>
    <col min="14346" max="14346" width="12.5" style="111" customWidth="1"/>
    <col min="14347" max="14592" width="9" style="111"/>
    <col min="14593" max="14593" width="13.125" style="111" customWidth="1"/>
    <col min="14594" max="14594" width="19.375" style="111" customWidth="1"/>
    <col min="14595" max="14595" width="15.625" style="111" customWidth="1"/>
    <col min="14596" max="14596" width="5.125" style="111" customWidth="1"/>
    <col min="14597" max="14597" width="13.125" style="111" customWidth="1"/>
    <col min="14598" max="14598" width="16.75" style="111" customWidth="1"/>
    <col min="14599" max="14599" width="15.625" style="111" customWidth="1"/>
    <col min="14600" max="14600" width="13.125" style="111" customWidth="1"/>
    <col min="14601" max="14601" width="16.625" style="111" customWidth="1"/>
    <col min="14602" max="14602" width="12.5" style="111" customWidth="1"/>
    <col min="14603" max="14848" width="9" style="111"/>
    <col min="14849" max="14849" width="13.125" style="111" customWidth="1"/>
    <col min="14850" max="14850" width="19.375" style="111" customWidth="1"/>
    <col min="14851" max="14851" width="15.625" style="111" customWidth="1"/>
    <col min="14852" max="14852" width="5.125" style="111" customWidth="1"/>
    <col min="14853" max="14853" width="13.125" style="111" customWidth="1"/>
    <col min="14854" max="14854" width="16.75" style="111" customWidth="1"/>
    <col min="14855" max="14855" width="15.625" style="111" customWidth="1"/>
    <col min="14856" max="14856" width="13.125" style="111" customWidth="1"/>
    <col min="14857" max="14857" width="16.625" style="111" customWidth="1"/>
    <col min="14858" max="14858" width="12.5" style="111" customWidth="1"/>
    <col min="14859" max="15104" width="9" style="111"/>
    <col min="15105" max="15105" width="13.125" style="111" customWidth="1"/>
    <col min="15106" max="15106" width="19.375" style="111" customWidth="1"/>
    <col min="15107" max="15107" width="15.625" style="111" customWidth="1"/>
    <col min="15108" max="15108" width="5.125" style="111" customWidth="1"/>
    <col min="15109" max="15109" width="13.125" style="111" customWidth="1"/>
    <col min="15110" max="15110" width="16.75" style="111" customWidth="1"/>
    <col min="15111" max="15111" width="15.625" style="111" customWidth="1"/>
    <col min="15112" max="15112" width="13.125" style="111" customWidth="1"/>
    <col min="15113" max="15113" width="16.625" style="111" customWidth="1"/>
    <col min="15114" max="15114" width="12.5" style="111" customWidth="1"/>
    <col min="15115" max="15360" width="9" style="111"/>
    <col min="15361" max="15361" width="13.125" style="111" customWidth="1"/>
    <col min="15362" max="15362" width="19.375" style="111" customWidth="1"/>
    <col min="15363" max="15363" width="15.625" style="111" customWidth="1"/>
    <col min="15364" max="15364" width="5.125" style="111" customWidth="1"/>
    <col min="15365" max="15365" width="13.125" style="111" customWidth="1"/>
    <col min="15366" max="15366" width="16.75" style="111" customWidth="1"/>
    <col min="15367" max="15367" width="15.625" style="111" customWidth="1"/>
    <col min="15368" max="15368" width="13.125" style="111" customWidth="1"/>
    <col min="15369" max="15369" width="16.625" style="111" customWidth="1"/>
    <col min="15370" max="15370" width="12.5" style="111" customWidth="1"/>
    <col min="15371" max="15616" width="9" style="111"/>
    <col min="15617" max="15617" width="13.125" style="111" customWidth="1"/>
    <col min="15618" max="15618" width="19.375" style="111" customWidth="1"/>
    <col min="15619" max="15619" width="15.625" style="111" customWidth="1"/>
    <col min="15620" max="15620" width="5.125" style="111" customWidth="1"/>
    <col min="15621" max="15621" width="13.125" style="111" customWidth="1"/>
    <col min="15622" max="15622" width="16.75" style="111" customWidth="1"/>
    <col min="15623" max="15623" width="15.625" style="111" customWidth="1"/>
    <col min="15624" max="15624" width="13.125" style="111" customWidth="1"/>
    <col min="15625" max="15625" width="16.625" style="111" customWidth="1"/>
    <col min="15626" max="15626" width="12.5" style="111" customWidth="1"/>
    <col min="15627" max="15872" width="9" style="111"/>
    <col min="15873" max="15873" width="13.125" style="111" customWidth="1"/>
    <col min="15874" max="15874" width="19.375" style="111" customWidth="1"/>
    <col min="15875" max="15875" width="15.625" style="111" customWidth="1"/>
    <col min="15876" max="15876" width="5.125" style="111" customWidth="1"/>
    <col min="15877" max="15877" width="13.125" style="111" customWidth="1"/>
    <col min="15878" max="15878" width="16.75" style="111" customWidth="1"/>
    <col min="15879" max="15879" width="15.625" style="111" customWidth="1"/>
    <col min="15880" max="15880" width="13.125" style="111" customWidth="1"/>
    <col min="15881" max="15881" width="16.625" style="111" customWidth="1"/>
    <col min="15882" max="15882" width="12.5" style="111" customWidth="1"/>
    <col min="15883" max="16128" width="9" style="111"/>
    <col min="16129" max="16129" width="13.125" style="111" customWidth="1"/>
    <col min="16130" max="16130" width="19.375" style="111" customWidth="1"/>
    <col min="16131" max="16131" width="15.625" style="111" customWidth="1"/>
    <col min="16132" max="16132" width="5.125" style="111" customWidth="1"/>
    <col min="16133" max="16133" width="13.125" style="111" customWidth="1"/>
    <col min="16134" max="16134" width="16.75" style="111" customWidth="1"/>
    <col min="16135" max="16135" width="15.625" style="111" customWidth="1"/>
    <col min="16136" max="16136" width="13.125" style="111" customWidth="1"/>
    <col min="16137" max="16137" width="16.625" style="111" customWidth="1"/>
    <col min="16138" max="16138" width="12.5" style="111" customWidth="1"/>
    <col min="16139" max="16384" width="9" style="111"/>
  </cols>
  <sheetData>
    <row r="1" spans="1:9" ht="19.5" customHeight="1">
      <c r="A1" s="153" t="s">
        <v>31</v>
      </c>
      <c r="B1" s="153"/>
      <c r="C1" s="153"/>
      <c r="F1" s="112" t="s">
        <v>30</v>
      </c>
      <c r="I1" s="154" t="s">
        <v>42</v>
      </c>
    </row>
    <row r="2" spans="1:9" ht="16.149999999999999" customHeight="1">
      <c r="A2" s="113"/>
      <c r="B2" s="113"/>
      <c r="C2" s="114"/>
      <c r="G2" s="115"/>
      <c r="I2" s="154"/>
    </row>
    <row r="3" spans="1:9">
      <c r="A3" s="115">
        <v>340000</v>
      </c>
      <c r="B3" s="116" t="s">
        <v>33</v>
      </c>
      <c r="C3" s="117">
        <f>INT(A3*99/1000)</f>
        <v>33660</v>
      </c>
      <c r="E3" s="118">
        <f>A3</f>
        <v>340000</v>
      </c>
      <c r="F3" s="111" t="s">
        <v>41</v>
      </c>
      <c r="G3" s="117">
        <f>INT(E3*16.54/1000)</f>
        <v>5623</v>
      </c>
    </row>
    <row r="4" spans="1:9">
      <c r="C4" s="119" t="s">
        <v>44</v>
      </c>
      <c r="G4" s="119" t="s">
        <v>45</v>
      </c>
    </row>
    <row r="5" spans="1:9">
      <c r="C5" s="119"/>
      <c r="G5" s="119"/>
    </row>
    <row r="6" spans="1:9">
      <c r="A6" s="120" t="s">
        <v>26</v>
      </c>
      <c r="B6" s="121" t="s">
        <v>29</v>
      </c>
      <c r="C6" s="122" t="s">
        <v>28</v>
      </c>
      <c r="E6" s="120" t="s">
        <v>26</v>
      </c>
      <c r="F6" s="121" t="s">
        <v>27</v>
      </c>
      <c r="G6" s="122" t="s">
        <v>28</v>
      </c>
    </row>
    <row r="7" spans="1:9" ht="18.75">
      <c r="A7" s="121">
        <v>1</v>
      </c>
      <c r="B7" s="123">
        <f t="shared" ref="B7:B18" si="0">ROUND(C7*$C$3,0)</f>
        <v>33550</v>
      </c>
      <c r="C7" s="124">
        <v>0.99673690000000004</v>
      </c>
      <c r="E7" s="121">
        <v>1</v>
      </c>
      <c r="F7" s="123">
        <f t="shared" ref="F7:F18" si="1">ROUND(G7*$G$3,0)</f>
        <v>5605</v>
      </c>
      <c r="G7" s="124">
        <f t="shared" ref="G7:G18" si="2">C7</f>
        <v>0.99673690000000004</v>
      </c>
    </row>
    <row r="8" spans="1:9" ht="18.75">
      <c r="A8" s="125">
        <v>2</v>
      </c>
      <c r="B8" s="126">
        <f t="shared" si="0"/>
        <v>66991</v>
      </c>
      <c r="C8" s="127">
        <v>1.9902215000000001</v>
      </c>
      <c r="E8" s="125">
        <v>2</v>
      </c>
      <c r="F8" s="126">
        <f t="shared" si="1"/>
        <v>11191</v>
      </c>
      <c r="G8" s="127">
        <f t="shared" si="2"/>
        <v>1.9902215000000001</v>
      </c>
    </row>
    <row r="9" spans="1:9" ht="18.75">
      <c r="A9" s="121">
        <v>3</v>
      </c>
      <c r="B9" s="123">
        <f t="shared" si="0"/>
        <v>100322</v>
      </c>
      <c r="C9" s="124">
        <v>2.9804642000000001</v>
      </c>
      <c r="E9" s="121">
        <v>3</v>
      </c>
      <c r="F9" s="123">
        <f t="shared" si="1"/>
        <v>16759</v>
      </c>
      <c r="G9" s="124">
        <f t="shared" si="2"/>
        <v>2.9804642000000001</v>
      </c>
    </row>
    <row r="10" spans="1:9" ht="18.75">
      <c r="A10" s="125">
        <v>4</v>
      </c>
      <c r="B10" s="126">
        <f t="shared" si="0"/>
        <v>133545</v>
      </c>
      <c r="C10" s="127">
        <v>3.9674757</v>
      </c>
      <c r="E10" s="125">
        <v>4</v>
      </c>
      <c r="F10" s="126">
        <f t="shared" si="1"/>
        <v>22309</v>
      </c>
      <c r="G10" s="127">
        <f t="shared" si="2"/>
        <v>3.9674757</v>
      </c>
    </row>
    <row r="11" spans="1:9" ht="18.75">
      <c r="A11" s="121">
        <v>5</v>
      </c>
      <c r="B11" s="123">
        <f t="shared" si="0"/>
        <v>166660</v>
      </c>
      <c r="C11" s="124">
        <v>4.9512666000000003</v>
      </c>
      <c r="E11" s="121">
        <v>5</v>
      </c>
      <c r="F11" s="123">
        <f t="shared" si="1"/>
        <v>27841</v>
      </c>
      <c r="G11" s="124">
        <f t="shared" si="2"/>
        <v>4.9512666000000003</v>
      </c>
    </row>
    <row r="12" spans="1:9" ht="18.75">
      <c r="A12" s="125">
        <v>6</v>
      </c>
      <c r="B12" s="126">
        <f t="shared" si="0"/>
        <v>199666</v>
      </c>
      <c r="C12" s="127">
        <v>5.9318472</v>
      </c>
      <c r="E12" s="125">
        <v>6</v>
      </c>
      <c r="F12" s="126">
        <f t="shared" si="1"/>
        <v>33355</v>
      </c>
      <c r="G12" s="127">
        <f t="shared" si="2"/>
        <v>5.9318472</v>
      </c>
    </row>
    <row r="13" spans="1:9" ht="18.75">
      <c r="A13" s="121">
        <v>7</v>
      </c>
      <c r="B13" s="123">
        <f t="shared" si="0"/>
        <v>232565</v>
      </c>
      <c r="C13" s="124">
        <v>6.9092282000000003</v>
      </c>
      <c r="E13" s="121">
        <v>7</v>
      </c>
      <c r="F13" s="123">
        <f t="shared" si="1"/>
        <v>38851</v>
      </c>
      <c r="G13" s="124">
        <f t="shared" si="2"/>
        <v>6.9092282000000003</v>
      </c>
    </row>
    <row r="14" spans="1:9" ht="18.75">
      <c r="A14" s="125">
        <v>8</v>
      </c>
      <c r="B14" s="126">
        <f t="shared" si="0"/>
        <v>265356</v>
      </c>
      <c r="C14" s="128">
        <v>7.8834200000000001</v>
      </c>
      <c r="E14" s="125">
        <v>8</v>
      </c>
      <c r="F14" s="126">
        <f t="shared" si="1"/>
        <v>44328</v>
      </c>
      <c r="G14" s="128">
        <f t="shared" si="2"/>
        <v>7.8834200000000001</v>
      </c>
    </row>
    <row r="15" spans="1:9" ht="18.75">
      <c r="A15" s="121">
        <v>9</v>
      </c>
      <c r="B15" s="123">
        <f t="shared" si="0"/>
        <v>298040</v>
      </c>
      <c r="C15" s="124">
        <v>8.8544329000000008</v>
      </c>
      <c r="E15" s="121">
        <v>9</v>
      </c>
      <c r="F15" s="123">
        <f t="shared" si="1"/>
        <v>49788</v>
      </c>
      <c r="G15" s="124">
        <f t="shared" si="2"/>
        <v>8.8544329000000008</v>
      </c>
    </row>
    <row r="16" spans="1:9" ht="18.75">
      <c r="A16" s="125">
        <v>10</v>
      </c>
      <c r="B16" s="126">
        <f t="shared" si="0"/>
        <v>330618</v>
      </c>
      <c r="C16" s="127">
        <v>9.8222772999999997</v>
      </c>
      <c r="E16" s="125">
        <v>10</v>
      </c>
      <c r="F16" s="126">
        <f t="shared" si="1"/>
        <v>55231</v>
      </c>
      <c r="G16" s="127">
        <f t="shared" si="2"/>
        <v>9.8222772999999997</v>
      </c>
    </row>
    <row r="17" spans="1:11" ht="18.75">
      <c r="A17" s="121">
        <v>11</v>
      </c>
      <c r="B17" s="123">
        <f t="shared" si="0"/>
        <v>363089</v>
      </c>
      <c r="C17" s="124">
        <v>10.7869636</v>
      </c>
      <c r="E17" s="121">
        <v>11</v>
      </c>
      <c r="F17" s="123">
        <f t="shared" si="1"/>
        <v>60655</v>
      </c>
      <c r="G17" s="124">
        <f t="shared" si="2"/>
        <v>10.7869636</v>
      </c>
    </row>
    <row r="18" spans="1:11" ht="18.75">
      <c r="A18" s="125">
        <v>12</v>
      </c>
      <c r="B18" s="126">
        <f t="shared" si="0"/>
        <v>395455</v>
      </c>
      <c r="C18" s="128">
        <v>11.748502</v>
      </c>
      <c r="E18" s="125">
        <v>12</v>
      </c>
      <c r="F18" s="126">
        <f t="shared" si="1"/>
        <v>66062</v>
      </c>
      <c r="G18" s="128">
        <f t="shared" si="2"/>
        <v>11.748502</v>
      </c>
    </row>
    <row r="19" spans="1:11">
      <c r="A19" s="129"/>
      <c r="B19" s="114"/>
      <c r="E19" s="129"/>
      <c r="F19" s="114"/>
    </row>
    <row r="20" spans="1:11">
      <c r="A20" s="130"/>
      <c r="E20" s="130"/>
    </row>
    <row r="21" spans="1:11">
      <c r="A21" s="129"/>
      <c r="E21" s="129"/>
    </row>
    <row r="23" spans="1:11">
      <c r="A23" s="129"/>
      <c r="B23" s="129"/>
      <c r="E23" s="129"/>
    </row>
    <row r="24" spans="1:11">
      <c r="A24" s="129"/>
      <c r="B24" s="129"/>
      <c r="E24" s="129"/>
      <c r="H24" s="131"/>
    </row>
    <row r="25" spans="1:11">
      <c r="A25" s="132"/>
      <c r="B25" s="133"/>
      <c r="C25" s="114"/>
      <c r="D25" s="114"/>
      <c r="E25" s="132"/>
      <c r="F25" s="133"/>
      <c r="G25" s="134"/>
      <c r="H25" s="134"/>
      <c r="I25" s="133"/>
      <c r="J25" s="114"/>
      <c r="K25" s="114"/>
    </row>
    <row r="26" spans="1:11">
      <c r="A26" s="132"/>
      <c r="B26" s="135"/>
      <c r="C26" s="136"/>
      <c r="D26" s="114"/>
      <c r="E26" s="132"/>
      <c r="F26" s="135"/>
      <c r="G26" s="114"/>
      <c r="H26" s="132"/>
      <c r="I26" s="135"/>
      <c r="J26" s="114"/>
      <c r="K26" s="114"/>
    </row>
    <row r="27" spans="1:11">
      <c r="A27" s="132"/>
      <c r="B27" s="137"/>
      <c r="C27" s="114"/>
      <c r="D27" s="114"/>
      <c r="E27" s="132"/>
      <c r="F27" s="135"/>
      <c r="G27" s="114"/>
      <c r="H27" s="132"/>
      <c r="I27" s="135"/>
      <c r="J27" s="114"/>
      <c r="K27" s="114"/>
    </row>
    <row r="28" spans="1:11">
      <c r="A28" s="132"/>
      <c r="B28" s="135"/>
      <c r="C28" s="114"/>
      <c r="D28" s="114"/>
      <c r="E28" s="132"/>
      <c r="F28" s="135"/>
      <c r="G28" s="114"/>
      <c r="H28" s="132"/>
      <c r="I28" s="135"/>
      <c r="J28" s="114"/>
      <c r="K28" s="114"/>
    </row>
    <row r="29" spans="1:11">
      <c r="A29" s="114"/>
      <c r="B29" s="114"/>
      <c r="C29" s="114"/>
      <c r="D29" s="114"/>
      <c r="E29" s="114"/>
      <c r="F29" s="114"/>
      <c r="G29" s="114"/>
      <c r="H29" s="138"/>
      <c r="I29" s="114"/>
      <c r="J29" s="114"/>
      <c r="K29" s="114"/>
    </row>
    <row r="30" spans="1:11">
      <c r="A30" s="132"/>
      <c r="B30" s="133"/>
      <c r="C30" s="139"/>
      <c r="D30" s="114"/>
      <c r="E30" s="132"/>
      <c r="F30" s="133"/>
      <c r="G30" s="139"/>
      <c r="H30" s="134"/>
      <c r="I30" s="133"/>
      <c r="J30" s="139"/>
      <c r="K30" s="114"/>
    </row>
    <row r="31" spans="1:11">
      <c r="A31" s="132"/>
      <c r="B31" s="137"/>
      <c r="C31" s="114"/>
      <c r="D31" s="114"/>
      <c r="E31" s="132"/>
      <c r="F31" s="137"/>
      <c r="G31" s="114"/>
      <c r="H31" s="132"/>
      <c r="I31" s="135"/>
      <c r="J31" s="114"/>
      <c r="K31" s="114"/>
    </row>
    <row r="32" spans="1:11">
      <c r="A32" s="132"/>
      <c r="B32" s="135"/>
      <c r="C32" s="140"/>
      <c r="D32" s="114"/>
      <c r="E32" s="132"/>
      <c r="F32" s="135"/>
      <c r="G32" s="140"/>
      <c r="H32" s="132"/>
      <c r="I32" s="135"/>
      <c r="J32" s="140"/>
      <c r="K32" s="114"/>
    </row>
    <row r="33" spans="1:11">
      <c r="A33" s="132"/>
      <c r="B33" s="135"/>
      <c r="C33" s="140"/>
      <c r="D33" s="114"/>
      <c r="E33" s="132"/>
      <c r="F33" s="135"/>
      <c r="G33" s="140"/>
      <c r="H33" s="132"/>
      <c r="I33" s="135"/>
      <c r="J33" s="140"/>
      <c r="K33" s="114"/>
    </row>
    <row r="34" spans="1:11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</row>
  </sheetData>
  <sheetProtection algorithmName="SHA-512" hashValue="gcbj0IaUE3WByufv/VQJ6q/yn5KTXNFko1ZdgQrKjQsbzbRYoa10DEsTmDj21FnCdZIk6OKBdNsE6WKk+QrqPA==" saltValue="A25oiQf+i7B9vmbCEO49xQ==" spinCount="100000" sheet="1" formatCells="0" formatColumns="0" formatRows="0" insertColumns="0" insertRows="0" insertHyperlinks="0" deleteColumns="0" deleteRows="0" sort="0" autoFilter="0" pivotTables="0"/>
  <mergeCells count="2">
    <mergeCell ref="A1:C1"/>
    <mergeCell ref="I1:I2"/>
  </mergeCells>
  <phoneticPr fontId="3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試算</vt:lpstr>
      <vt:lpstr>割引率</vt:lpstr>
      <vt:lpstr>試算!Print_Area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M.Fujita</dc:creator>
  <cp:lastModifiedBy>yamaoka</cp:lastModifiedBy>
  <cp:lastPrinted>2024-01-23T00:24:27Z</cp:lastPrinted>
  <dcterms:created xsi:type="dcterms:W3CDTF">2021-01-08T04:44:08Z</dcterms:created>
  <dcterms:modified xsi:type="dcterms:W3CDTF">2024-01-24T08:03:03Z</dcterms:modified>
</cp:coreProperties>
</file>